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120" windowHeight="3975" activeTab="1"/>
  </bookViews>
  <sheets>
    <sheet name="PLANILHA" sheetId="1" r:id="rId1"/>
    <sheet name="CRONOGRAMA" sheetId="2" r:id="rId2"/>
  </sheets>
  <definedNames>
    <definedName name="_xlnm.Print_Area" localSheetId="1">'CRONOGRAMA'!$A$2:$M$71</definedName>
    <definedName name="_xlnm.Print_Area" localSheetId="0">'PLANILHA'!$A$2:$F$275</definedName>
    <definedName name="AreaTeste">#REF!</definedName>
    <definedName name="AreaTeste2">#REF!</definedName>
    <definedName name="CélulaInicioPlanilha">#REF!</definedName>
    <definedName name="CélulaResumo">#REF!</definedName>
    <definedName name="_xlnm.Print_Titles" localSheetId="1">'CRONOGRAMA'!$2:$10</definedName>
    <definedName name="_xlnm.Print_Titles" localSheetId="0">'PLANILHA'!$2:$10</definedName>
  </definedNames>
  <calcPr fullCalcOnLoad="1"/>
</workbook>
</file>

<file path=xl/sharedStrings.xml><?xml version="1.0" encoding="utf-8"?>
<sst xmlns="http://schemas.openxmlformats.org/spreadsheetml/2006/main" count="630" uniqueCount="402">
  <si>
    <t>SERVIÇOS PRELIMINARES</t>
  </si>
  <si>
    <t>m</t>
  </si>
  <si>
    <t>kg</t>
  </si>
  <si>
    <t>un</t>
  </si>
  <si>
    <t>Preço</t>
  </si>
  <si>
    <t>Descrição dos Serviços</t>
  </si>
  <si>
    <t>Unid.</t>
  </si>
  <si>
    <t>Quant.</t>
  </si>
  <si>
    <t>Unitário</t>
  </si>
  <si>
    <t>R$</t>
  </si>
  <si>
    <t>tx</t>
  </si>
  <si>
    <t>Item</t>
  </si>
  <si>
    <t>VALOR</t>
  </si>
  <si>
    <t>DEMOLIÇÕES, RETIRADAS E REMOÇÕES</t>
  </si>
  <si>
    <t>Total</t>
  </si>
  <si>
    <t>MESES</t>
  </si>
  <si>
    <t>ETAPAS DE SERVIÇOS</t>
  </si>
  <si>
    <t>PLACA DE OBRA EM CHAPA DE ACO GALVANIZADO</t>
  </si>
  <si>
    <t>PROJETO EXECUTIVO DE ESTRUTURA EM FORMATO A1</t>
  </si>
  <si>
    <t xml:space="preserve">PLANILHA ORÇAMENTÁRIA </t>
  </si>
  <si>
    <r>
      <t>OBRA / SERVIÇOS:</t>
    </r>
    <r>
      <rPr>
        <sz val="10"/>
        <rFont val="Arial Unicode MS"/>
        <family val="2"/>
      </rPr>
      <t xml:space="preserve">  REFORMA/ADEQUACAO PREDIO ADMINISTRATIVO</t>
    </r>
  </si>
  <si>
    <r>
      <t>LOCAL:</t>
    </r>
    <r>
      <rPr>
        <sz val="10"/>
        <rFont val="Arial Unicode MS"/>
        <family val="2"/>
      </rPr>
      <t>AV DEPUTADO ANTONIO SILVA C. BUENO S/N JD RIO DA PRAIA</t>
    </r>
  </si>
  <si>
    <t>1.1</t>
  </si>
  <si>
    <t>1.2</t>
  </si>
  <si>
    <t>1.3</t>
  </si>
  <si>
    <t>1.4</t>
  </si>
  <si>
    <r>
      <t>m</t>
    </r>
    <r>
      <rPr>
        <sz val="9"/>
        <rFont val="Calibri"/>
        <family val="2"/>
      </rPr>
      <t>²</t>
    </r>
  </si>
  <si>
    <t>PROJETO EXECUTIVO DE ARQUITETURA EM FORMATO A1</t>
  </si>
  <si>
    <t>PROJETO EXECUTIVO DE INSTALAÇÕES ELETRICAS EM FORMATO A1</t>
  </si>
  <si>
    <t>PROJETO EXECUTIVO DE INSTALAÇÕES HIDRAULICAS EM FORMATO A1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</si>
  <si>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</si>
  <si>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</si>
  <si>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</si>
  <si>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</si>
  <si>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</si>
  <si>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</si>
  <si>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</si>
  <si>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</si>
  <si>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</si>
  <si>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</si>
  <si>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</si>
  <si>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</si>
  <si>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</si>
  <si>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</si>
  <si>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</si>
  <si>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</si>
  <si>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</si>
  <si>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</si>
  <si>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</si>
  <si>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</si>
  <si>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</si>
  <si>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</si>
  <si>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</si>
  <si>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r>
      <t>m</t>
    </r>
    <r>
      <rPr>
        <sz val="9"/>
        <rFont val="Calibri"/>
        <family val="2"/>
      </rPr>
      <t>³</t>
    </r>
  </si>
  <si>
    <t>DEMOLIÇÃO MANUAL DE ALVENARIA DE ELEVAÇÃO OU ELEMENTO VAZADO, INCLUINDO REVESTIMENTO</t>
  </si>
  <si>
    <t>DEMOLIÇÃO MANUAL DE REVESTIMENTO CERAMICO, INCLUINDO A BASE</t>
  </si>
  <si>
    <t>DEMOLIÇÃO MANUAL DE FORRO QUALQUER, INCLUSIVE SISTEMA DE FIXAÇÃO E ENTARUGAMENTO</t>
  </si>
  <si>
    <t>REMOÇÃO DE PINTURA EM MASSA COM LIXAMENTO</t>
  </si>
  <si>
    <t>RETIRADA DE ESTRUTURA EM MADEIRA PONTALETADA - TELHAS PERFIL QUALQUER</t>
  </si>
  <si>
    <t>RETIRADA DE ESTRUTURA METALICA</t>
  </si>
  <si>
    <t>RETIRADA DE TELHAMENTO PERFIL E MATERIAL QUALQUER, EXCETO BARRO</t>
  </si>
  <si>
    <t>RETIRADA DE SOLEIRA OU PEITORIL EM PEDRA, GRANITO OU MARMORE</t>
  </si>
  <si>
    <t>RETIRADA DE ESQUADRIA METALICA EM GERAL</t>
  </si>
  <si>
    <t>RETIRADA DE GUARDA CORPO OU GRADIL EM GERAL</t>
  </si>
  <si>
    <t>RETIRADA DE APARELHO SANITARIO INCLUINDO ACESSORIOS</t>
  </si>
  <si>
    <t>RETIRADA DE BANCADA INCLUINDO PERTENCES</t>
  </si>
  <si>
    <t>REMOÇÃO DE BASE E HASTE DE PARA RAIO</t>
  </si>
  <si>
    <t>REMOÇÃO DE CORDOALHA OU CABO DE COBRE NU</t>
  </si>
  <si>
    <t>REMOÇÃO DE QUADRO DE DISTRIBUIÇÃO , CHAMADA OU QUADRO DE PASSAGEM</t>
  </si>
  <si>
    <t xml:space="preserve">REMOÇÃO DE TUBULAÇÃO ELETRICA EMBUTIDA </t>
  </si>
  <si>
    <t>REMOÇÃO DE CALHA OU RUFO</t>
  </si>
  <si>
    <t>REMOÇÃO DE TUBULAÇÃO HIDRAULICA EM GERAL, INCLUINDO CONEXOES, CAIXAS E RALOS</t>
  </si>
  <si>
    <t>REMOÇÃO DE HIDRANTE DE PAREDE COMPLETO</t>
  </si>
  <si>
    <t>TRANSPORTE MANUAL HORIZONTAL  E/OU VERTICAL DE ENTULHO ATÉ O LOCAL DE DESPEJO - ENSACADO</t>
  </si>
  <si>
    <t>REMOÇÃO DE ENTULHO DE OBRA COM CAÇAMBA METALICA - MATERIAL REJEITADO E MISTURADO POR VEGETAÇÃO, ISOPOR, MANTA ASFALTICA E LÃ DE VIDRO</t>
  </si>
  <si>
    <t>RECUPERAÇÃO ESTRUTURAL</t>
  </si>
  <si>
    <t>TAXA DE MOBILIZAÇÃO DE EQUIPAMENTOS PARA CORTE EM CONCRETO ARMADO</t>
  </si>
  <si>
    <t>LIMPEZA DE ARMADURA COM ESCOVA DE AÇO</t>
  </si>
  <si>
    <t>PREPARO DE PONTE DE ADERENCIA COM ADESIVO A BASE DE EPOXI</t>
  </si>
  <si>
    <t>TRATAMENTO DE ARMADURA COM PRODUTO ANTICORROSIVO A BASE DE ZINCO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</si>
  <si>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</si>
  <si>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</si>
  <si>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</si>
  <si>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</si>
  <si>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</si>
  <si>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</si>
  <si>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</si>
  <si>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</si>
  <si>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</si>
  <si>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</si>
  <si>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</si>
  <si>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</si>
  <si>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</si>
  <si>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</si>
  <si>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</si>
  <si>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</si>
  <si>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</si>
  <si>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CORTE DE CONCRETO DETERIORADO INCLUSIVE REMOÇÃO DOS DETRITOS</t>
  </si>
  <si>
    <t>TOTAL DO ITEM ( 1 )</t>
  </si>
  <si>
    <t>TOTAL DO ITEM ( 2 )</t>
  </si>
  <si>
    <t>TOTAL DO ITEM ( 3 )</t>
  </si>
  <si>
    <t>FURAÇÃO DE 4" EM CONCRETO ARMADO</t>
  </si>
  <si>
    <t>ESTUCAMENTO E LIXAMENTO DE CONCRETO DETERIORADO</t>
  </si>
  <si>
    <t>REPARO DE TRINCAS RASAS ATÉ 5,00MM DE LARGURA NA MASSA</t>
  </si>
  <si>
    <t>REPARO SUPERFICIAL COM ARGAMASSA POLIMERICA (TIXOTROPICA) BICOMPONENTE</t>
  </si>
  <si>
    <t>TRATAMENTO DE FISSURAS ESTAVEIS (NÃO ATIVAS) EM ELEMENTOS DE CONCRETO</t>
  </si>
  <si>
    <t>APICOAMENTO MANUAL DE PISO, PAREDE OU TETO</t>
  </si>
  <si>
    <t>ARMADURA EM BARRA DE AÇO CA-50 (A ou B) FYK = 500MPA</t>
  </si>
  <si>
    <t>VERNIZ ACRILICO</t>
  </si>
  <si>
    <t>FORMA PLANA EM COMPENSADO PARA ESTRUTURA APARENTE</t>
  </si>
  <si>
    <t>ARGAMASSA GRAUTE</t>
  </si>
  <si>
    <t>LIMPEZA DE SUPERFICIE COM HIDROJATEAMENTO</t>
  </si>
  <si>
    <t>RESINA ACRILICA PLASTIFICANTE</t>
  </si>
  <si>
    <t>ALVENARIA - VEDAÇÃO E ELEVAÇÃO</t>
  </si>
  <si>
    <t>4.1</t>
  </si>
  <si>
    <t>4.2</t>
  </si>
  <si>
    <t>4.3</t>
  </si>
  <si>
    <t>4.4</t>
  </si>
  <si>
    <t>TOTAL DO ITEM ( 4 )</t>
  </si>
  <si>
    <t>TOTAL DO ITEM ( 5 )</t>
  </si>
  <si>
    <t>PISO ELEVADO</t>
  </si>
  <si>
    <t>5.1</t>
  </si>
  <si>
    <t>5.2</t>
  </si>
  <si>
    <t>FORNECIMENTO E MONTAGEM DE ESTRUTURA EM AÇO PATINÁVEL, SEM PINTURA</t>
  </si>
  <si>
    <t>FECHAMENTO EM PLACA CIMENTICIA, COM ESPESSURA DE 12MM</t>
  </si>
  <si>
    <t>PISO ELEVADO TIPO TELESCÓPICO EM CHAPA DE AÇO SEM REVESTIMENTO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</si>
  <si>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</si>
  <si>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</si>
  <si>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</si>
  <si>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</si>
  <si>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</si>
  <si>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</si>
  <si>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</si>
  <si>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</si>
  <si>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</si>
  <si>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</si>
  <si>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CHAPISCO</t>
  </si>
  <si>
    <t>REBOCO</t>
  </si>
  <si>
    <t>EMBOÇO COMUM</t>
  </si>
  <si>
    <t>MASSA CORRIDA A BASE DE RESINA ACRILICA</t>
  </si>
  <si>
    <t>TINTA LATEX EM ELEMENTO VAZADO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</si>
  <si>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</si>
  <si>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</si>
  <si>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</si>
  <si>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</si>
  <si>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</si>
  <si>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</si>
  <si>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</si>
  <si>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</si>
  <si>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</si>
  <si>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</si>
  <si>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</si>
  <si>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</si>
  <si>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TOTAL DO ITEM ( 6 )</t>
  </si>
  <si>
    <t>TOTAL DO ITEM ( 7 )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</si>
  <si>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</si>
  <si>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</si>
  <si>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</si>
  <si>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</si>
  <si>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</si>
  <si>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</si>
  <si>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</si>
  <si>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</si>
  <si>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</si>
  <si>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TOTAL DO ITEM ( 8 )</t>
  </si>
  <si>
    <t>9.1</t>
  </si>
  <si>
    <t>9.2</t>
  </si>
  <si>
    <t>9.3</t>
  </si>
  <si>
    <t>9.4</t>
  </si>
  <si>
    <t>9.5</t>
  </si>
  <si>
    <t>9.6</t>
  </si>
  <si>
    <t>9.7</t>
  </si>
  <si>
    <t>9.8</t>
  </si>
  <si>
    <t>TOTAL DO ITEM ( 9 )</t>
  </si>
  <si>
    <t>SPDA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</si>
  <si>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</si>
  <si>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</si>
  <si>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</si>
  <si>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</si>
  <si>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</si>
  <si>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</si>
  <si>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</si>
  <si>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</si>
  <si>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</si>
  <si>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</si>
  <si>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</si>
  <si>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</si>
  <si>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TOTAL DO ITEM ( 10 )</t>
  </si>
  <si>
    <t>ELETRICA, TELEFONIA E CFTV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</si>
  <si>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</si>
  <si>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</si>
  <si>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</si>
  <si>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</si>
  <si>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</si>
  <si>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</si>
  <si>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</si>
  <si>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</si>
  <si>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</si>
  <si>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</si>
  <si>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</si>
  <si>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</si>
  <si>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</si>
  <si>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</si>
  <si>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</si>
  <si>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</si>
  <si>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</si>
  <si>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</si>
  <si>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</si>
  <si>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</si>
  <si>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</si>
  <si>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</si>
  <si>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</si>
  <si>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</si>
  <si>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</si>
  <si>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</si>
  <si>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</si>
  <si>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</si>
  <si>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</si>
  <si>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</si>
  <si>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</si>
  <si>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</si>
  <si>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TOTAL DO ITEM ( 11 )</t>
  </si>
  <si>
    <t>HIDRÁULICA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</si>
  <si>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</si>
  <si>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</si>
  <si>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</si>
  <si>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</si>
  <si>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</si>
  <si>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</si>
  <si>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</si>
  <si>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</si>
  <si>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</si>
  <si>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</si>
  <si>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</si>
  <si>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</si>
  <si>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</si>
  <si>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</si>
  <si>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</si>
  <si>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</si>
  <si>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</si>
  <si>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</si>
  <si>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</si>
  <si>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</si>
  <si>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</si>
  <si>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</si>
  <si>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</si>
  <si>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</si>
  <si>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</si>
  <si>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</si>
  <si>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</si>
  <si>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TOTAL DO ITEM ( 12 )</t>
  </si>
  <si>
    <t>ELEVADOR</t>
  </si>
  <si>
    <t>13.1</t>
  </si>
  <si>
    <t>13.2</t>
  </si>
  <si>
    <t>TOTAL DO ITEM ( 13 )</t>
  </si>
  <si>
    <t>INFRAESTRUTURA AR CONDICIONADO</t>
  </si>
  <si>
    <t>14.1</t>
  </si>
  <si>
    <t>15.1</t>
  </si>
  <si>
    <t>LIMPEZA GERAL DA OBRA</t>
  </si>
  <si>
    <t>TOTAL DO ITEM ( 15 )</t>
  </si>
  <si>
    <t>TOTAL DO ITEM ( 14 )</t>
  </si>
  <si>
    <t>ESQUADRIAS MADEIRAS E METALICAS</t>
  </si>
  <si>
    <t>GUARDA CORPO COM TELA TRANÇADA, EM TUBO DE AÇO GALVANIZADO, DIAMETRO DE 1 1/2"</t>
  </si>
  <si>
    <t>ESMALTE EM ESTRUTURA METALICA</t>
  </si>
  <si>
    <t>TINTA ACRILICA EM MASSA, INCLUSIVE PREPARO</t>
  </si>
  <si>
    <t>TEXTURA ACRILICA PARA USO INTERNO/EXTERNO INCLUSIVE PREPARO</t>
  </si>
  <si>
    <t>ESMALTE EM SUPERFICIE DE MADEIRA, INCLUSIVE PREPARO</t>
  </si>
  <si>
    <t>MASSA CORRIDA A BASE DE PVA</t>
  </si>
  <si>
    <t>ACABAMENTO EXTERNO</t>
  </si>
  <si>
    <t>ACABAMENTO INTERNO</t>
  </si>
  <si>
    <t>TINTA LATEX ANTIMOFO EM MASSA,INCLUSIVE PREPARO</t>
  </si>
  <si>
    <t>REVESTIMENTO EM PORCELANATO ESMALTADO ANTIDERRAPANTE, GRUPO DE ABOSORÇÃO B1 - A REJUNTADO</t>
  </si>
  <si>
    <t>REVESTIMENTO EM PLACA CERAMICA ESMALTADA PARA PAREDES DE 15X15CM, ASSENTADO COM ARGAMASSA MISTA</t>
  </si>
  <si>
    <t>REJUNTAMENTO DE CERAMICA ESMALTADA DE 15X15CM COM ARGAMASSA INDUSTRIALIZADA PARA REJUNTE, JUNTAS ATÉ 3MM</t>
  </si>
  <si>
    <t>PINTURA INTUMESCENTE PARA ESTRUTURA METALICA, TRRF = 60 MINUTOS</t>
  </si>
  <si>
    <t>FORNECIMENTO E MONTAGEM DE ESTRUTURA EM AÇO ASTM-A36, SEM PINTURA</t>
  </si>
  <si>
    <t>FORRO EM FIBRA MINERAL ACUSTICO, REVESTIDO EM LATEX</t>
  </si>
  <si>
    <t>PORTA LISA COM BATENTE DE MADEIRA - 82X210CM</t>
  </si>
  <si>
    <t>PORTA LISA COM BATENTE DE MADEIRA - 92X210CM</t>
  </si>
  <si>
    <t>FECHADURA COM MAÇANETA TIPO ALAVANCA, EM POLIAMIDA, PARA PORTA INTERNA</t>
  </si>
  <si>
    <t>CAIXILHO FIXO EM ALUMINIO, SOB MEDIDA, COR BRANCO</t>
  </si>
  <si>
    <t>PORTA DE ENTRADA DE ABRIR EM ALUMINIO, SOB MEDIDA</t>
  </si>
  <si>
    <t>FERRAGEM COMPLETA COM MAÇANETA TIPO ALAVANCA PARA PORTA EXTERNA COM 2 FOLHAS</t>
  </si>
  <si>
    <t>VIDRO TEMPERADO INCOLOR DE 6MM</t>
  </si>
  <si>
    <t>cj</t>
  </si>
  <si>
    <t>DEMOLIÇÃO MANUAL DE CONCRETO ARMADO</t>
  </si>
  <si>
    <t>CIMBRAMENTO TUBULAR METALICO</t>
  </si>
  <si>
    <t>FORNECIMENTO E MONTAGEM DE ESTRUTURA EM AÇO PATINAVEL, SEM PINTURA</t>
  </si>
  <si>
    <r>
      <t>m</t>
    </r>
    <r>
      <rPr>
        <sz val="9"/>
        <rFont val="Calibri"/>
        <family val="2"/>
      </rPr>
      <t>³xmes</t>
    </r>
  </si>
  <si>
    <t>TELHAMENTO EM CHAPA DE AÇO PRE PINTADA COM EPOXI E POLIESTER, TIPO SANDUICHE, ESPESSURA DE 0,50MM, COM LÃ DE ROCHA</t>
  </si>
  <si>
    <t>CUMEEIRA EM CHAPA DE AÇO PRE PINTADA COM EPOXI E POLIESTER, PERFIL TRAPEZOIDAL, COM ESPESSURA DE 0,50MM</t>
  </si>
  <si>
    <r>
      <t>CALHA, RUFO, AFINS EM CHAPA GALVANIZADA N</t>
    </r>
    <r>
      <rPr>
        <sz val="8"/>
        <rFont val="Calibri"/>
        <family val="2"/>
      </rPr>
      <t>º</t>
    </r>
    <r>
      <rPr>
        <sz val="8"/>
        <rFont val="Arial"/>
        <family val="2"/>
      </rPr>
      <t>24 - CORTE 0,50M</t>
    </r>
  </si>
  <si>
    <r>
      <t>CALHA, RUFO, AFINS EM CHAPA GALVANIZADA N</t>
    </r>
    <r>
      <rPr>
        <sz val="8"/>
        <rFont val="Calibri"/>
        <family val="2"/>
      </rPr>
      <t>º</t>
    </r>
    <r>
      <rPr>
        <sz val="8"/>
        <rFont val="Arial"/>
        <family val="2"/>
      </rPr>
      <t>24 - CORTE 1,00M</t>
    </r>
  </si>
  <si>
    <t>ESMALTE EM SUPERFICIE METALICA, INCLUSIVE PREPARO</t>
  </si>
  <si>
    <t>BARRA CONDUTORA CHATA DE ALUMINIO, 7/8"X 1/8"- INCLUSIVE ACESSORIOS</t>
  </si>
  <si>
    <t>SUPORTE PARA FIXAÇÃO DE FITA DE ALUMINIO 7/8"X1/8, COM BASE PLANA</t>
  </si>
  <si>
    <r>
      <t>CABO DE COBRE NU, TEMPERA MOLE, CLASSE 2, DE 50 MM</t>
    </r>
    <r>
      <rPr>
        <sz val="8"/>
        <rFont val="Calibri"/>
        <family val="2"/>
      </rPr>
      <t>²</t>
    </r>
  </si>
  <si>
    <t>HASTE DE ATERRAMENTO DE 3/4"X3,00M</t>
  </si>
  <si>
    <t>TAMPA PARA CAIXA DE INSPEÇÃO CILINDRICA, AÇO GALVANIZADO</t>
  </si>
  <si>
    <t>CAIXA DE INSPEÇÃO DO TERRA CILINDRICA EM PVC RIGIDO, DIAMETRO DE 300MM - H=250MM</t>
  </si>
  <si>
    <t>CAIXA DE INSPEÇÃO SUSPENSA</t>
  </si>
  <si>
    <r>
      <t>SOLDA EXOTERMICA CONEXÃO CABO-CABO HORIZONTAL EM X SOBREPOSTO, BITOLA DO CABO DE 50-50MM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A 95-50MM</t>
    </r>
    <r>
      <rPr>
        <sz val="8"/>
        <rFont val="Calibri"/>
        <family val="2"/>
      </rPr>
      <t>²</t>
    </r>
  </si>
  <si>
    <r>
      <t>SOLDA EXOTERMICA CONEXÃO CABO-HASTE EM X SOBREPOSTO, BITOLA DO CABO DE 35MM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A 50MM</t>
    </r>
    <r>
      <rPr>
        <sz val="8"/>
        <rFont val="Calibri"/>
        <family val="2"/>
      </rPr>
      <t>² PARA HASTE DE 5/8 E 3/4</t>
    </r>
  </si>
  <si>
    <r>
      <t>ESCAVAÇÃO MANUAL EM SOLO DE 1</t>
    </r>
    <r>
      <rPr>
        <sz val="8"/>
        <rFont val="Calibri"/>
        <family val="2"/>
      </rPr>
      <t>ª</t>
    </r>
    <r>
      <rPr>
        <sz val="8"/>
        <rFont val="Arial"/>
        <family val="2"/>
      </rPr>
      <t xml:space="preserve"> E 2</t>
    </r>
    <r>
      <rPr>
        <sz val="8"/>
        <rFont val="Calibri"/>
        <family val="2"/>
      </rPr>
      <t>ª</t>
    </r>
    <r>
      <rPr>
        <sz val="8"/>
        <rFont val="Arial"/>
        <family val="2"/>
      </rPr>
      <t xml:space="preserve"> CATEGORIA EM CAMPO ABERTO</t>
    </r>
  </si>
  <si>
    <t>REATERRO COMPACTADO MECANIZADO DE VALA OU CAVA COM COMPACTADOR</t>
  </si>
  <si>
    <r>
      <t>CABO DE COBRE DE 2,5MM</t>
    </r>
    <r>
      <rPr>
        <sz val="8"/>
        <rFont val="Calibri"/>
        <family val="2"/>
      </rPr>
      <t>²</t>
    </r>
    <r>
      <rPr>
        <sz val="8"/>
        <rFont val="Arial"/>
        <family val="2"/>
      </rPr>
      <t>, ISOLMENTO 750V - ISOLAÇÃO EM PVC 70</t>
    </r>
    <r>
      <rPr>
        <sz val="8"/>
        <rFont val="Calibri"/>
        <family val="2"/>
      </rPr>
      <t>ᵒ</t>
    </r>
    <r>
      <rPr>
        <sz val="8"/>
        <rFont val="Arial"/>
        <family val="2"/>
      </rPr>
      <t>C</t>
    </r>
  </si>
  <si>
    <r>
      <t>CABO DE COBRE DE 6MM</t>
    </r>
    <r>
      <rPr>
        <sz val="8"/>
        <rFont val="Calibri"/>
        <family val="2"/>
      </rPr>
      <t>²</t>
    </r>
    <r>
      <rPr>
        <sz val="8"/>
        <rFont val="Arial"/>
        <family val="2"/>
      </rPr>
      <t>, ISOLMENTO 750V - ISOLAÇÃO EM PVC 70</t>
    </r>
    <r>
      <rPr>
        <sz val="8"/>
        <rFont val="Calibri"/>
        <family val="2"/>
      </rPr>
      <t>ᵒ</t>
    </r>
    <r>
      <rPr>
        <sz val="8"/>
        <rFont val="Arial"/>
        <family val="2"/>
      </rPr>
      <t>C</t>
    </r>
  </si>
  <si>
    <t>QUADRO DE DITRIBUIÇÃO UNIVERSAL DE EMBUTIR, PARA DISJUNTORES 16 DIN/12 BOLT-ON-150A - SEM COMPONENTES</t>
  </si>
  <si>
    <t>QUADRO DE COMANDO COMPLETO PARA CONJUNTO MOTOR BOMBA SUBMERSIBEL DE POÇO PROFUNDO ATÉ 6HP - 220/308V</t>
  </si>
  <si>
    <t>BARRAMENTO DE COBRE NU</t>
  </si>
  <si>
    <t>DISJUNTOR TERMOMAGNETICO, UNIPOLAR 127/220V, CORRENTE DE 10A ATE 30A</t>
  </si>
  <si>
    <t>DISJUNTOR TERMOMAGNETICO, BIPOLAR 220/380V, CORRENTE DE 10A ATE 50A</t>
  </si>
  <si>
    <t>DISJUNTOR TERMOMAGNETICO, TRIPOLAR 220/380V, CORRENTE DE 10A ATE 50A</t>
  </si>
  <si>
    <t>DISJUNTOR TERMOMAGNETICO, TRIPOLAR 220/380V, CORRENTE DE 60A ATE 100A</t>
  </si>
  <si>
    <t>ISOLADOR EM EPOXI DE 1KV PARA BARRAMENTO</t>
  </si>
  <si>
    <t>LUMINARIA CIRCULAR DE EMBUTIR COM LAMPADA LED, FLUXO LUMINOSO 2000LM, TEMPERATURA DE COR 4000K, IRC 85, E DRIVER MULTITENSÃO DE 100 A 250V</t>
  </si>
  <si>
    <t>ELETRODUTO DE FERRO GALVANIZADO, MEDIO DE 3/4"- COM ACESSORIOS</t>
  </si>
  <si>
    <t>CONDULETE METALICO DE 3/4"</t>
  </si>
  <si>
    <t>BLOCO AUTONOMO DE ILUMINAÇÃO DE EMEREGENCIA COM AUTONOMIA MINIMA DE 1 HORA, EQUIPADO COM 2 LAMPADAS DE 11W</t>
  </si>
  <si>
    <r>
      <t>CABO DE COBRE FLEXIVEL "PP" 3X,5MM</t>
    </r>
    <r>
      <rPr>
        <sz val="8"/>
        <rFont val="Calibri"/>
        <family val="2"/>
      </rPr>
      <t>²</t>
    </r>
    <r>
      <rPr>
        <sz val="8"/>
        <rFont val="Arial"/>
        <family val="2"/>
      </rPr>
      <t>, ISOLAMENTO 750V - ISOLAÇÃO EM PVA 70</t>
    </r>
    <r>
      <rPr>
        <sz val="8"/>
        <rFont val="Calibri"/>
        <family val="2"/>
      </rPr>
      <t>ᵒ</t>
    </r>
    <r>
      <rPr>
        <sz val="8"/>
        <rFont val="Arial"/>
        <family val="2"/>
      </rPr>
      <t>C</t>
    </r>
  </si>
  <si>
    <t>SIRENE AUDIOVISUAL TIPO ENDEREÇAVÉL</t>
  </si>
  <si>
    <t>BOTOEIRA PARA ACIONAMENTO DE BOMBA DE INCENDIO TIPO QUEBRA VIDRO</t>
  </si>
  <si>
    <t>ADESIVO VINILICO, PADRÃO REGULAMENTADO PARA SINALIZAÇÃO DE INCENDIO</t>
  </si>
  <si>
    <t>CABO TELEFONICO CI, COM 20 PARES DE 0,50MM, PARA CENTRAIS TELEFONICAS, EQUIPMENTOS E REDE INTERNA</t>
  </si>
  <si>
    <t>BLOCO DE LIGAÇÃO INTERNA PARA 10 PARES, BLI-10</t>
  </si>
  <si>
    <t>PATCH CORDS DE 1,50 OU 3,00M - RJ-45/RJ-45 - CATEGORIA 6</t>
  </si>
  <si>
    <t>PATCH PAINEL DE 24 PORTAS - CATEGORIA 6</t>
  </si>
  <si>
    <t>VOICE PAINEL DE 50 PORTAS - CATEGORIA 3</t>
  </si>
  <si>
    <t>CAIXA SUBTERRANEA DE ENTRADA DE TELEFONIA, TIPO R1 (60X35X50) CM, PADRÃO TELEBRAS, COM TAMPA</t>
  </si>
  <si>
    <t>CENTRAL DE TELEFONIA PARA 8 LINHAS E 24 RAMAIS</t>
  </si>
  <si>
    <t>CONECTOR RJ-45 FEMEA - CATEGORIA 6A</t>
  </si>
  <si>
    <t>TOMADA PARA TELEFONE 4P - PADRAO TELEBRAS, COM PLACA</t>
  </si>
  <si>
    <t>TOMADA RJ11 PARA TELEFONE SEM PLACA</t>
  </si>
  <si>
    <t>TOMADA RJ45 PARA REDE DE DADOS, COM PLACA</t>
  </si>
  <si>
    <t>CONJUNTO 2 TOMADAS 2P+T DE 10A, COMPLETO</t>
  </si>
  <si>
    <t>CONJUNTO 1 INTERRUPTOR SIMPLES E 1 TOMADA 2P+T DE 10A, COMPLETO</t>
  </si>
  <si>
    <t>CAIXA DE TOMADA EM PLOIAMIDA E TAMPA PARA PISO ELEVADO, COM 4 ALOJAMENTOS PARA ELETRICA E ATE 8 ALOJAMNETOS PARA TELEFONIA E DADOS</t>
  </si>
  <si>
    <t>LIMPEZA OU DESOBSTRUÇÃO DE CANALETAS OU TUBULAÇÕES DE AGUAS PLUVIAIS</t>
  </si>
  <si>
    <t>LIMPEZA E DESENTUPIMENTO MANUAL DE TUBULAÇÃO DE ESGOTO PREDIAL</t>
  </si>
  <si>
    <t>TUBO DE PVC RIGIDO SOLDAVEL MARROM, DN=40MM, (1 1/4"), INCLUSIVE CONEXÕES</t>
  </si>
  <si>
    <t>TUBO DE PVC RIGIDO SOLDAVEL MARROM, DN=25MM, (3/4"), INCLUSIVE CONEXÕES</t>
  </si>
  <si>
    <t>TUBO DE PVC RIGIDO SOLDAVEL MARROM, DN=32MM, (1"), INCLUSIVE CONEXÕES</t>
  </si>
  <si>
    <t>TUBO DE PVC RIGIDO PXB COM VIROLA E ANEL DE BORRACHA, LINHA ESGOTO SERIE REFORÇADA "R", DN=150MM, INCLUSIVE CONEXOES</t>
  </si>
  <si>
    <t>CAIXA DE AREIA EM PVC, DIAMETRO NOMINAL = 100MM</t>
  </si>
  <si>
    <t>EXTINTOR MANUAL DE GÁS CARBONICO SBC - CAPACIDADE DE 6KG</t>
  </si>
  <si>
    <t>EXTINTOR MANUAL DE AGUA PRESSURIZADA - CAPACIDADE DE 10 LITROS</t>
  </si>
  <si>
    <t>REGISTRO DE GAVETA EM LATÃO FUNDIDO SEM ACABAMENTO, DN=3/4"</t>
  </si>
  <si>
    <t>BACIA SIFONADA COM CAIXA DE DESCARGA ACOPLADA SEM TAMPA - 6 LITROS</t>
  </si>
  <si>
    <t>LAVATORIO DE LOUÇA SEM COLUNA</t>
  </si>
  <si>
    <t>TORNEIRA PARA LAVATÓRIO EM LATÃO FUNDIDO CROMADO, DN=1/2"</t>
  </si>
  <si>
    <t>RALO SECO EM FERRO FUNDIDO, 100X165X50MM, COM GRELHA METÁLICA SAÍDA VERTICAL</t>
  </si>
  <si>
    <t xml:space="preserve">ABRIGO SIMPLES COM SUPORTE EM AÇO INOXIDAVEL ESCOVADO, PARA MANGUEIRA DE 1 1/2", PORTA EM VIDRO TEMPERADO JATEADO - INCLUSIE MANGUEIRA DE 30M (2X15M) </t>
  </si>
  <si>
    <t>ESGUICHO LATÃO COM ENGATE RAPIDO, DN= 11/2" JATO REGULAVEL</t>
  </si>
  <si>
    <t>MANGUEIRA COM UNIÃO DE ENGATE RÁPIDO, DN = 11/2" (38MM)</t>
  </si>
  <si>
    <r>
      <t>CONJUNTO MOTOR BOMBA (CENTRIFUGA) 7,5CV MULTIESTÁGIO, HMAN = 30 A 80 MCA, Q = 21,6 A 12,0 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</si>
  <si>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r>
      <t>BICO DE SPRINKLER CROMADO PENDENTE COM ROMPIMENTO DE AMPOLA A 68</t>
    </r>
    <r>
      <rPr>
        <sz val="8"/>
        <rFont val="Calibri"/>
        <family val="2"/>
      </rPr>
      <t>ᵒ</t>
    </r>
    <r>
      <rPr>
        <sz val="8"/>
        <rFont val="Arial"/>
        <family val="2"/>
      </rPr>
      <t>C</t>
    </r>
  </si>
  <si>
    <t>BACIA SIFONADADA LOUÇA COM ABERTURA FRONTAL - 6 LITROS</t>
  </si>
  <si>
    <t>LAVATORIO DE LOUÇA PARA CANTO SEM COLUNA PARA PESSOAS COM MOBILIDADE REDUZIDA</t>
  </si>
  <si>
    <t>BARRA DE PROTEÇÃO DE SIFÃO, PARA PESSOAS COM MOBILIDADE REDUZIDA, EM TUBO DE ALUMINIO ACABAMENTO COM PINTURA EPOXI</t>
  </si>
  <si>
    <t>BARRA DE PROTEÇÃO PARA LAVATÓRIO, PARA PESSOAS COM MOBILIDADE REDUZIDA, EM TUBO DE ALUMINIO ACABAMENTO COM PINTURA EPOXI</t>
  </si>
  <si>
    <t>BARRA DE APOIO RETA, PARA PESSOAS COM MOBILIDADE REDUZIDA, EM TUBO DE AÇO INOXIDAVEL DE 11/2"X900MM</t>
  </si>
  <si>
    <t>TORNEIRA DE PAREDE ANTIVANDALISMO, DN=3/4"</t>
  </si>
  <si>
    <t>TORNEIRA DE MESA PARA LAVATÓRIO, ACIONAMENTO HIDROMECANICO COM ALAVANCA, REGISTRO INTEGRADO REGULADOR DE VAZÃO, EM LATÃO CROMADO, DN=1/2"</t>
  </si>
  <si>
    <t>REVESTIMENTO EM CHAPA DE AÇO INOXIDAVEL PARA PROTEÇÃO DE PORTAS, ALTURA DE 40CM</t>
  </si>
  <si>
    <t>FECHAMENTO EM VIDRO LAMINADO PARA CAIXA DE ELEVADOR</t>
  </si>
  <si>
    <t>ELEVADOR PARA 9 PASSAGEIROS COM 2 PARADAS, ACESSOS JUSTAPOSTOS, SEM CASA DE MAQUINAS</t>
  </si>
  <si>
    <t>CAIXA DE PASSAGEM PARA CONDICIONAMENTO DE AR TIPO SPLIT, COM SAIDA DE DRENO ÚNICO NA VERTICAL - 39X22X6CM</t>
  </si>
  <si>
    <t>LIMPEZA FINAL DA OBRA</t>
  </si>
  <si>
    <t xml:space="preserve">  CRONOGRAMA FÍSICO E FINANCEIRO</t>
  </si>
  <si>
    <r>
      <t xml:space="preserve">Prazo: </t>
    </r>
    <r>
      <rPr>
        <sz val="10"/>
        <rFont val="Arial Unicode MS"/>
        <family val="2"/>
      </rPr>
      <t>10 meses</t>
    </r>
  </si>
  <si>
    <t>Serviços Preliminares</t>
  </si>
  <si>
    <t>Demolições, Retiradas e</t>
  </si>
  <si>
    <t>Remoções</t>
  </si>
  <si>
    <t>Recuperação Estrutural</t>
  </si>
  <si>
    <t>Alvenaria, Vedação e Elevação</t>
  </si>
  <si>
    <t>Piso Elevado</t>
  </si>
  <si>
    <t>Acabamento Externo</t>
  </si>
  <si>
    <t>Acabamento Interno</t>
  </si>
  <si>
    <t>Esquadrias Madeira/Metalicas</t>
  </si>
  <si>
    <t>Cobertura e Impermeabilização</t>
  </si>
  <si>
    <t>Eletrica, Telefonia e CFTV</t>
  </si>
  <si>
    <t>Hidráulica</t>
  </si>
  <si>
    <t>Elevador</t>
  </si>
  <si>
    <t>Infraestrutura Ar Condicionado</t>
  </si>
  <si>
    <t>Limpeza Geral da Obra</t>
  </si>
  <si>
    <t>TOTAL GERAL DOS SERVIÇOS SEM B.D..I.</t>
  </si>
  <si>
    <t>TOTAL  DOS SERVIÇOS COM B.D..I.</t>
  </si>
  <si>
    <t>TOTAL  DOS SERVIÇOS COM B.D.I</t>
  </si>
  <si>
    <t>ALVENARIA DE BLOCO CERAMICO DE VEDACAO, USO REVESTIDO DE 9CM</t>
  </si>
  <si>
    <t>ALVENARIA DE BLOCO CERAMICO DE VEDACAO, USO REVESTIDO DE 14CM</t>
  </si>
  <si>
    <t>REVESTIMENTO VINILICO DE 3,2MM PARA TRAFEGO INTENSO, COM IMPERMEABILIZANTE ACRILICO</t>
  </si>
  <si>
    <t>ARGAMASSA DE REGULARIZACAO E/OU PROTECAO</t>
  </si>
  <si>
    <t>7.13</t>
  </si>
  <si>
    <t>TAMPO/BANCADA EM GRANITO COM ESPESSURA DE 3CM</t>
  </si>
  <si>
    <t>DIVISORIA SANITARIA EM PAINEL LAMINAOO MELAMINICO ESTRUTURAL, PERFIS EM ALUMINIO, INCLUSIVE FERRAGENM COMPLETA PARA VAO DE PORTA</t>
  </si>
  <si>
    <t>ELETRODUTO DE PVC RIGIDO ROSCAVEL DE 1 1/2"- COM ACESSORIO</t>
  </si>
  <si>
    <t xml:space="preserve">COBERTURA </t>
  </si>
  <si>
    <t xml:space="preserve">Data: </t>
  </si>
  <si>
    <r>
      <rPr>
        <b/>
        <sz val="10"/>
        <rFont val="Arial Unicode MS"/>
        <family val="2"/>
      </rPr>
      <t>PRAZO:</t>
    </r>
    <r>
      <rPr>
        <sz val="10"/>
        <rFont val="Arial Unicode MS"/>
        <family val="2"/>
      </rPr>
      <t xml:space="preserve"> 10 meses</t>
    </r>
  </si>
  <si>
    <t xml:space="preserve">B.D.I.: </t>
  </si>
  <si>
    <t xml:space="preserve">BDI </t>
  </si>
  <si>
    <r>
      <t>Data: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</si>
</sst>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mm/yy"/>
    <numFmt numFmtId="166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color indexed="8"/>
      <name val="Arial"/>
      <family val="2"/>
    </font>
    <font>
      <b/>
      <sz val="8"/>
      <name val="Arial Unicode MS"/>
      <family val="2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30"/>
      <name val="Arial Unicode MS"/>
      <family val="2"/>
    </font>
    <font>
      <b/>
      <sz val="9"/>
      <color indexed="8"/>
      <name val="Arial Unicode MS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medium"/>
      <bottom/>
    </border>
    <border>
      <left/>
      <right/>
      <top style="medium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56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0" fillId="0" borderId="0" xfId="53" applyFont="1" applyFill="1" applyBorder="1" applyAlignment="1">
      <alignment/>
    </xf>
    <xf numFmtId="43" fontId="6" fillId="0" borderId="0" xfId="53" applyFont="1" applyBorder="1" applyAlignment="1">
      <alignment/>
    </xf>
    <xf numFmtId="43" fontId="6" fillId="0" borderId="13" xfId="53" applyFont="1" applyBorder="1" applyAlignment="1">
      <alignment/>
    </xf>
    <xf numFmtId="43" fontId="2" fillId="0" borderId="18" xfId="53" applyFont="1" applyBorder="1" applyAlignment="1">
      <alignment horizontal="center"/>
    </xf>
    <xf numFmtId="43" fontId="5" fillId="0" borderId="19" xfId="53" applyFont="1" applyBorder="1" applyAlignment="1">
      <alignment horizontal="center"/>
    </xf>
    <xf numFmtId="43" fontId="0" fillId="0" borderId="0" xfId="53" applyFont="1" applyFill="1" applyBorder="1" applyAlignment="1">
      <alignment/>
    </xf>
    <xf numFmtId="43" fontId="0" fillId="0" borderId="20" xfId="53" applyFont="1" applyBorder="1" applyAlignment="1">
      <alignment/>
    </xf>
    <xf numFmtId="43" fontId="5" fillId="0" borderId="21" xfId="53" applyFont="1" applyBorder="1" applyAlignment="1">
      <alignment/>
    </xf>
    <xf numFmtId="43" fontId="6" fillId="0" borderId="21" xfId="53" applyFont="1" applyBorder="1" applyAlignment="1">
      <alignment/>
    </xf>
    <xf numFmtId="43" fontId="4" fillId="0" borderId="21" xfId="53" applyFont="1" applyBorder="1" applyAlignment="1">
      <alignment/>
    </xf>
    <xf numFmtId="43" fontId="4" fillId="0" borderId="22" xfId="53" applyFont="1" applyBorder="1" applyAlignment="1">
      <alignment/>
    </xf>
    <xf numFmtId="43" fontId="5" fillId="0" borderId="23" xfId="53" applyFont="1" applyBorder="1" applyAlignment="1">
      <alignment horizontal="center"/>
    </xf>
    <xf numFmtId="43" fontId="0" fillId="0" borderId="0" xfId="53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3" applyNumberFormat="1" applyFont="1" applyAlignment="1">
      <alignment/>
    </xf>
    <xf numFmtId="0" fontId="8" fillId="0" borderId="0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43" fontId="0" fillId="0" borderId="19" xfId="53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3" fontId="11" fillId="0" borderId="0" xfId="53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3" fontId="2" fillId="0" borderId="11" xfId="53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top"/>
    </xf>
    <xf numFmtId="43" fontId="0" fillId="0" borderId="13" xfId="53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43" fontId="11" fillId="0" borderId="0" xfId="53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12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43" fontId="11" fillId="0" borderId="13" xfId="53" applyFont="1" applyFill="1" applyBorder="1" applyAlignment="1">
      <alignment horizontal="center"/>
    </xf>
    <xf numFmtId="43" fontId="2" fillId="0" borderId="27" xfId="53" applyFont="1" applyFill="1" applyBorder="1" applyAlignment="1">
      <alignment vertical="center"/>
    </xf>
    <xf numFmtId="43" fontId="2" fillId="0" borderId="23" xfId="53" applyFont="1" applyFill="1" applyBorder="1" applyAlignment="1">
      <alignment vertical="center"/>
    </xf>
    <xf numFmtId="43" fontId="0" fillId="0" borderId="23" xfId="53" applyFont="1" applyFill="1" applyBorder="1" applyAlignment="1">
      <alignment/>
    </xf>
    <xf numFmtId="43" fontId="2" fillId="0" borderId="23" xfId="53" applyFont="1" applyFill="1" applyBorder="1" applyAlignment="1">
      <alignment/>
    </xf>
    <xf numFmtId="43" fontId="0" fillId="0" borderId="28" xfId="53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29" xfId="0" applyFont="1" applyFill="1" applyBorder="1" applyAlignment="1">
      <alignment vertical="center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/>
    </xf>
    <xf numFmtId="43" fontId="0" fillId="0" borderId="31" xfId="53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3" fontId="2" fillId="0" borderId="28" xfId="53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vertical="center"/>
    </xf>
    <xf numFmtId="43" fontId="2" fillId="0" borderId="21" xfId="53" applyFont="1" applyFill="1" applyBorder="1" applyAlignment="1">
      <alignment vertical="center"/>
    </xf>
    <xf numFmtId="43" fontId="11" fillId="0" borderId="21" xfId="53" applyFont="1" applyFill="1" applyBorder="1" applyAlignment="1">
      <alignment horizontal="center"/>
    </xf>
    <xf numFmtId="43" fontId="11" fillId="0" borderId="21" xfId="53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43" fontId="0" fillId="0" borderId="11" xfId="53" applyFont="1" applyFill="1" applyBorder="1" applyAlignment="1">
      <alignment/>
    </xf>
    <xf numFmtId="43" fontId="2" fillId="0" borderId="0" xfId="53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3" fontId="5" fillId="0" borderId="0" xfId="53" applyFont="1" applyBorder="1" applyAlignment="1">
      <alignment vertical="center"/>
    </xf>
    <xf numFmtId="0" fontId="2" fillId="0" borderId="24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43" fontId="0" fillId="0" borderId="0" xfId="0" applyNumberForma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3" fontId="0" fillId="0" borderId="0" xfId="53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17" borderId="0" xfId="0" applyFont="1" applyFill="1" applyBorder="1" applyAlignment="1">
      <alignment horizontal="right"/>
    </xf>
    <xf numFmtId="0" fontId="11" fillId="17" borderId="0" xfId="0" applyFont="1" applyFill="1" applyBorder="1" applyAlignment="1">
      <alignment horizontal="center"/>
    </xf>
    <xf numFmtId="43" fontId="0" fillId="17" borderId="0" xfId="53" applyFont="1" applyFill="1" applyBorder="1" applyAlignment="1">
      <alignment/>
    </xf>
    <xf numFmtId="43" fontId="11" fillId="17" borderId="0" xfId="53" applyFont="1" applyFill="1" applyBorder="1" applyAlignment="1">
      <alignment horizontal="center"/>
    </xf>
    <xf numFmtId="0" fontId="2" fillId="17" borderId="0" xfId="0" applyFont="1" applyFill="1" applyBorder="1" applyAlignment="1">
      <alignment horizontal="right"/>
    </xf>
    <xf numFmtId="0" fontId="0" fillId="17" borderId="0" xfId="0" applyFont="1" applyFill="1" applyBorder="1" applyAlignment="1">
      <alignment horizontal="center"/>
    </xf>
    <xf numFmtId="43" fontId="0" fillId="17" borderId="0" xfId="53" applyFont="1" applyFill="1" applyBorder="1" applyAlignment="1">
      <alignment horizontal="center"/>
    </xf>
    <xf numFmtId="43" fontId="2" fillId="17" borderId="23" xfId="53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0" xfId="0" applyFont="1" applyBorder="1" applyAlignment="1">
      <alignment/>
    </xf>
    <xf numFmtId="0" fontId="1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65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10" fontId="13" fillId="0" borderId="23" xfId="5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66" fontId="13" fillId="0" borderId="19" xfId="53" applyNumberFormat="1" applyFont="1" applyFill="1" applyBorder="1" applyAlignment="1">
      <alignment vertical="center" wrapText="1"/>
    </xf>
    <xf numFmtId="164" fontId="13" fillId="0" borderId="23" xfId="53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0" fillId="0" borderId="19" xfId="53" applyNumberFormat="1" applyFont="1" applyFill="1" applyBorder="1" applyAlignment="1">
      <alignment horizontal="center" vertical="center" wrapText="1"/>
    </xf>
    <xf numFmtId="164" fontId="0" fillId="0" borderId="16" xfId="53" applyNumberFormat="1" applyFont="1" applyFill="1" applyBorder="1" applyAlignment="1">
      <alignment horizontal="center" vertical="center" wrapText="1"/>
    </xf>
    <xf numFmtId="10" fontId="15" fillId="0" borderId="19" xfId="5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164" fontId="13" fillId="0" borderId="19" xfId="53" applyNumberFormat="1" applyFont="1" applyFill="1" applyBorder="1" applyAlignment="1">
      <alignment horizontal="center" vertical="center" wrapText="1"/>
    </xf>
    <xf numFmtId="164" fontId="13" fillId="0" borderId="16" xfId="53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166" fontId="13" fillId="0" borderId="19" xfId="53" applyNumberFormat="1" applyFont="1" applyFill="1" applyBorder="1" applyAlignment="1">
      <alignment horizontal="center" vertical="center" wrapText="1"/>
    </xf>
    <xf numFmtId="166" fontId="13" fillId="0" borderId="16" xfId="53" applyNumberFormat="1" applyFont="1" applyFill="1" applyBorder="1" applyAlignment="1">
      <alignment horizontal="center" vertical="center" wrapText="1"/>
    </xf>
    <xf numFmtId="166" fontId="0" fillId="0" borderId="16" xfId="53" applyNumberFormat="1" applyFont="1" applyFill="1" applyBorder="1" applyAlignment="1">
      <alignment horizontal="center" vertical="center" wrapText="1"/>
    </xf>
    <xf numFmtId="166" fontId="0" fillId="0" borderId="19" xfId="53" applyNumberFormat="1" applyFont="1" applyFill="1" applyBorder="1" applyAlignment="1">
      <alignment horizontal="center" vertical="center" wrapText="1"/>
    </xf>
    <xf numFmtId="10" fontId="13" fillId="0" borderId="19" xfId="50" applyNumberFormat="1" applyFont="1" applyFill="1" applyBorder="1" applyAlignment="1">
      <alignment horizontal="center" vertical="center" wrapText="1"/>
    </xf>
    <xf numFmtId="10" fontId="13" fillId="0" borderId="16" xfId="50" applyNumberFormat="1" applyFont="1" applyFill="1" applyBorder="1" applyAlignment="1">
      <alignment horizontal="center" vertical="center" wrapText="1"/>
    </xf>
    <xf numFmtId="10" fontId="0" fillId="0" borderId="16" xfId="50" applyNumberFormat="1" applyFont="1" applyFill="1" applyBorder="1" applyAlignment="1">
      <alignment horizontal="center" vertical="center" wrapText="1"/>
    </xf>
    <xf numFmtId="10" fontId="0" fillId="0" borderId="19" xfId="5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11" fillId="0" borderId="19" xfId="0" applyFont="1" applyBorder="1" applyAlignment="1">
      <alignment vertical="center" wrapText="1"/>
    </xf>
    <xf numFmtId="164" fontId="0" fillId="0" borderId="10" xfId="53" applyNumberFormat="1" applyFont="1" applyFill="1" applyBorder="1" applyAlignment="1" applyProtection="1">
      <alignment vertical="center" wrapText="1"/>
      <protection/>
    </xf>
    <xf numFmtId="164" fontId="13" fillId="0" borderId="18" xfId="53" applyNumberFormat="1" applyFont="1" applyFill="1" applyBorder="1" applyAlignment="1">
      <alignment vertical="center" wrapText="1"/>
    </xf>
    <xf numFmtId="164" fontId="13" fillId="0" borderId="27" xfId="53" applyNumberFormat="1" applyFont="1" applyFill="1" applyBorder="1" applyAlignment="1">
      <alignment vertical="center" wrapText="1"/>
    </xf>
    <xf numFmtId="166" fontId="0" fillId="0" borderId="0" xfId="53" applyNumberFormat="1" applyFont="1" applyAlignment="1">
      <alignment/>
    </xf>
    <xf numFmtId="166" fontId="0" fillId="0" borderId="0" xfId="0" applyNumberFormat="1" applyAlignment="1">
      <alignment/>
    </xf>
    <xf numFmtId="10" fontId="15" fillId="0" borderId="19" xfId="5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6" fontId="13" fillId="0" borderId="0" xfId="53" applyNumberFormat="1" applyFont="1" applyFill="1" applyBorder="1" applyAlignment="1">
      <alignment horizontal="center" vertical="center" wrapText="1"/>
    </xf>
    <xf numFmtId="164" fontId="13" fillId="0" borderId="0" xfId="53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8" xfId="53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166" fontId="13" fillId="0" borderId="31" xfId="53" applyNumberFormat="1" applyFont="1" applyFill="1" applyBorder="1" applyAlignment="1">
      <alignment horizontal="center" vertical="center" wrapText="1"/>
    </xf>
    <xf numFmtId="166" fontId="13" fillId="0" borderId="31" xfId="53" applyNumberFormat="1" applyFont="1" applyFill="1" applyBorder="1" applyAlignment="1">
      <alignment vertical="center" wrapText="1"/>
    </xf>
    <xf numFmtId="164" fontId="13" fillId="0" borderId="28" xfId="53" applyNumberFormat="1" applyFont="1" applyFill="1" applyBorder="1" applyAlignment="1">
      <alignment vertical="center" wrapText="1"/>
    </xf>
    <xf numFmtId="166" fontId="13" fillId="0" borderId="0" xfId="53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center" wrapText="1"/>
    </xf>
    <xf numFmtId="166" fontId="13" fillId="0" borderId="18" xfId="53" applyNumberFormat="1" applyFont="1" applyFill="1" applyBorder="1" applyAlignment="1">
      <alignment horizontal="center" vertical="center" wrapText="1"/>
    </xf>
    <xf numFmtId="166" fontId="13" fillId="0" borderId="18" xfId="53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0" fillId="0" borderId="0" xfId="53" applyFont="1" applyFill="1" applyBorder="1" applyAlignment="1">
      <alignment horizontal="center"/>
    </xf>
    <xf numFmtId="43" fontId="2" fillId="0" borderId="23" xfId="53" applyNumberFormat="1" applyFont="1" applyFill="1" applyBorder="1" applyAlignment="1">
      <alignment/>
    </xf>
    <xf numFmtId="43" fontId="0" fillId="0" borderId="0" xfId="53" applyFont="1" applyBorder="1" applyAlignment="1">
      <alignment/>
    </xf>
    <xf numFmtId="0" fontId="41" fillId="0" borderId="24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3" fontId="11" fillId="0" borderId="11" xfId="53" applyFont="1" applyFill="1" applyBorder="1" applyAlignment="1">
      <alignment horizontal="center"/>
    </xf>
    <xf numFmtId="43" fontId="0" fillId="0" borderId="27" xfId="53" applyFont="1" applyFill="1" applyBorder="1" applyAlignment="1">
      <alignment/>
    </xf>
    <xf numFmtId="43" fontId="11" fillId="0" borderId="22" xfId="53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43" fontId="2" fillId="0" borderId="0" xfId="53" applyNumberFormat="1" applyFont="1" applyFill="1" applyBorder="1" applyAlignment="1">
      <alignment/>
    </xf>
    <xf numFmtId="43" fontId="2" fillId="0" borderId="28" xfId="53" applyNumberFormat="1" applyFont="1" applyFill="1" applyBorder="1" applyAlignment="1">
      <alignment/>
    </xf>
    <xf numFmtId="43" fontId="0" fillId="0" borderId="0" xfId="53" applyFont="1" applyAlignment="1">
      <alignment/>
    </xf>
    <xf numFmtId="43" fontId="0" fillId="0" borderId="13" xfId="53" applyFont="1" applyFill="1" applyBorder="1" applyAlignment="1">
      <alignment wrapText="1"/>
    </xf>
    <xf numFmtId="43" fontId="0" fillId="0" borderId="11" xfId="53" applyFont="1" applyFill="1" applyBorder="1" applyAlignment="1">
      <alignment wrapText="1"/>
    </xf>
    <xf numFmtId="49" fontId="37" fillId="0" borderId="0" xfId="0" applyNumberFormat="1" applyFont="1" applyFill="1" applyBorder="1" applyAlignment="1">
      <alignment vertical="center"/>
    </xf>
    <xf numFmtId="10" fontId="15" fillId="0" borderId="19" xfId="51" applyNumberFormat="1" applyFont="1" applyFill="1" applyBorder="1" applyAlignment="1">
      <alignment horizontal="center" vertical="center" wrapText="1"/>
    </xf>
    <xf numFmtId="43" fontId="0" fillId="0" borderId="11" xfId="53" applyFont="1" applyBorder="1" applyAlignment="1">
      <alignment/>
    </xf>
    <xf numFmtId="43" fontId="5" fillId="0" borderId="0" xfId="53" applyFont="1" applyBorder="1" applyAlignment="1">
      <alignment/>
    </xf>
    <xf numFmtId="4" fontId="13" fillId="0" borderId="19" xfId="53" applyNumberFormat="1" applyFont="1" applyFill="1" applyBorder="1" applyAlignment="1">
      <alignment vertical="center" wrapText="1"/>
    </xf>
    <xf numFmtId="4" fontId="13" fillId="0" borderId="31" xfId="53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distributed"/>
    </xf>
    <xf numFmtId="0" fontId="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0" fillId="0" borderId="0" xfId="53" applyFont="1" applyFill="1" applyBorder="1" applyAlignment="1">
      <alignment vertical="center" wrapText="1"/>
    </xf>
    <xf numFmtId="43" fontId="11" fillId="0" borderId="21" xfId="53" applyFont="1" applyFill="1" applyBorder="1" applyAlignment="1">
      <alignment horizontal="center" vertical="center"/>
    </xf>
    <xf numFmtId="43" fontId="0" fillId="0" borderId="23" xfId="53" applyFont="1" applyFill="1" applyBorder="1" applyAlignment="1">
      <alignment vertical="center"/>
    </xf>
    <xf numFmtId="43" fontId="0" fillId="0" borderId="0" xfId="53" applyFont="1" applyFill="1" applyBorder="1" applyAlignment="1">
      <alignment vertical="center"/>
    </xf>
    <xf numFmtId="43" fontId="11" fillId="0" borderId="0" xfId="53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3" fontId="0" fillId="0" borderId="13" xfId="53" applyFont="1" applyFill="1" applyBorder="1" applyAlignment="1">
      <alignment vertical="center" wrapText="1"/>
    </xf>
    <xf numFmtId="43" fontId="11" fillId="0" borderId="22" xfId="53" applyFont="1" applyFill="1" applyBorder="1" applyAlignment="1">
      <alignment horizontal="center" vertical="center"/>
    </xf>
    <xf numFmtId="43" fontId="0" fillId="0" borderId="28" xfId="53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vertical="distributed"/>
    </xf>
    <xf numFmtId="49" fontId="12" fillId="0" borderId="0" xfId="0" applyNumberFormat="1" applyFont="1" applyFill="1" applyBorder="1" applyAlignment="1">
      <alignment vertical="distributed"/>
    </xf>
    <xf numFmtId="0" fontId="12" fillId="0" borderId="0" xfId="0" applyFont="1" applyFill="1" applyBorder="1" applyAlignment="1">
      <alignment vertical="justify" wrapText="1"/>
    </xf>
    <xf numFmtId="10" fontId="15" fillId="17" borderId="19" xfId="50" applyNumberFormat="1" applyFont="1" applyFill="1" applyBorder="1" applyAlignment="1">
      <alignment horizontal="center" vertical="center" wrapText="1"/>
    </xf>
    <xf numFmtId="10" fontId="15" fillId="17" borderId="19" xfId="50" applyNumberFormat="1" applyFont="1" applyFill="1" applyBorder="1" applyAlignment="1">
      <alignment horizontal="center" wrapText="1"/>
    </xf>
    <xf numFmtId="4" fontId="13" fillId="0" borderId="28" xfId="53" applyNumberFormat="1" applyFont="1" applyFill="1" applyBorder="1" applyAlignment="1">
      <alignment vertical="center" wrapText="1"/>
    </xf>
    <xf numFmtId="4" fontId="15" fillId="0" borderId="28" xfId="5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ta" xfId="49"/>
    <cellStyle name="Percent" xfId="50"/>
    <cellStyle name="Porcentagem 2 3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275"/>
  <sheetViews>
    <sheetView zoomScalePageLayoutView="0" workbookViewId="0" topLeftCell="A253">
      <selection activeCell="F268" sqref="F268"/>
    </sheetView>
  </sheetViews>
  <sheetFormatPr defaultColWidth="9.140625" defaultRowHeight="12.75"/>
  <cols>
    <col min="1" max="1" width="6.7109375" style="0" customWidth="1"/>
    <col min="2" max="2" width="50.7109375" style="0" customWidth="1"/>
    <col min="3" max="3" width="7.7109375" style="0" customWidth="1"/>
    <col min="4" max="4" width="10.140625" style="47" customWidth="1"/>
    <col min="5" max="5" width="10.7109375" style="0" customWidth="1"/>
    <col min="6" max="6" width="15.7109375" style="0" customWidth="1"/>
    <col min="8" max="8" width="9.140625" style="94" customWidth="1"/>
  </cols>
  <sheetData>
    <row r="1" ht="13.5" thickBot="1"/>
    <row r="2" spans="1:6" ht="12.75">
      <c r="A2" s="4"/>
      <c r="B2" s="62"/>
      <c r="C2" s="5"/>
      <c r="D2" s="220"/>
      <c r="E2" s="5"/>
      <c r="F2" s="27"/>
    </row>
    <row r="3" spans="1:6" ht="15">
      <c r="A3" s="45"/>
      <c r="B3" s="247"/>
      <c r="C3" s="247"/>
      <c r="D3" s="221"/>
      <c r="E3" s="7" t="s">
        <v>397</v>
      </c>
      <c r="F3" s="28"/>
    </row>
    <row r="4" spans="1:6" ht="15">
      <c r="A4" s="46"/>
      <c r="B4" s="93"/>
      <c r="C4" s="9"/>
      <c r="D4" s="22"/>
      <c r="E4" s="7"/>
      <c r="F4" s="29"/>
    </row>
    <row r="5" spans="1:6" ht="15">
      <c r="A5" s="45"/>
      <c r="B5" s="247" t="s">
        <v>19</v>
      </c>
      <c r="C5" s="247"/>
      <c r="D5" s="88"/>
      <c r="E5" s="11"/>
      <c r="F5" s="30"/>
    </row>
    <row r="6" spans="1:6" ht="15">
      <c r="A6" s="46"/>
      <c r="B6" s="93"/>
      <c r="C6" s="9"/>
      <c r="D6" s="22"/>
      <c r="E6" s="11"/>
      <c r="F6" s="29"/>
    </row>
    <row r="7" spans="1:6" ht="15" customHeight="1">
      <c r="A7" s="45"/>
      <c r="B7" s="245" t="s">
        <v>20</v>
      </c>
      <c r="C7" s="245"/>
      <c r="D7" s="245"/>
      <c r="E7" s="11" t="s">
        <v>399</v>
      </c>
      <c r="F7" s="28"/>
    </row>
    <row r="8" spans="1:6" ht="15" customHeight="1">
      <c r="A8" s="45"/>
      <c r="B8" s="92"/>
      <c r="C8" s="6"/>
      <c r="D8" s="88"/>
      <c r="E8" s="9"/>
      <c r="F8" s="28"/>
    </row>
    <row r="9" spans="1:6" ht="15">
      <c r="A9" s="45"/>
      <c r="B9" s="246" t="s">
        <v>21</v>
      </c>
      <c r="C9" s="246"/>
      <c r="D9" s="246"/>
      <c r="E9" s="9" t="s">
        <v>398</v>
      </c>
      <c r="F9" s="28"/>
    </row>
    <row r="10" spans="1:6" ht="15.75" thickBot="1">
      <c r="A10" s="12"/>
      <c r="B10" s="13"/>
      <c r="C10" s="14"/>
      <c r="D10" s="23"/>
      <c r="E10" s="15"/>
      <c r="F10" s="31"/>
    </row>
    <row r="11" spans="1:9" ht="13.5" thickBot="1">
      <c r="A11" s="2"/>
      <c r="B11" s="3"/>
      <c r="C11" s="2"/>
      <c r="D11" s="21"/>
      <c r="E11" s="1"/>
      <c r="F11" s="26"/>
      <c r="I11" s="63"/>
    </row>
    <row r="12" spans="1:13" ht="15">
      <c r="A12" s="48"/>
      <c r="B12" s="17"/>
      <c r="C12" s="16"/>
      <c r="D12" s="24"/>
      <c r="E12" s="18" t="s">
        <v>4</v>
      </c>
      <c r="F12" s="90" t="s">
        <v>4</v>
      </c>
      <c r="I12" s="35"/>
      <c r="K12" s="35"/>
      <c r="M12" s="34"/>
    </row>
    <row r="13" spans="1:6" ht="15">
      <c r="A13" s="49" t="s">
        <v>11</v>
      </c>
      <c r="B13" s="19" t="s">
        <v>5</v>
      </c>
      <c r="C13" s="19" t="s">
        <v>6</v>
      </c>
      <c r="D13" s="25" t="s">
        <v>7</v>
      </c>
      <c r="E13" s="20" t="s">
        <v>8</v>
      </c>
      <c r="F13" s="32" t="s">
        <v>14</v>
      </c>
    </row>
    <row r="14" spans="1:6" ht="13.5" thickBot="1">
      <c r="A14" s="50"/>
      <c r="B14" s="39"/>
      <c r="C14" s="40"/>
      <c r="D14" s="41"/>
      <c r="E14" s="42" t="s">
        <v>9</v>
      </c>
      <c r="F14" s="78" t="s">
        <v>9</v>
      </c>
    </row>
    <row r="15" spans="1:6" ht="12.75">
      <c r="A15" s="54"/>
      <c r="B15" s="55"/>
      <c r="C15" s="55"/>
      <c r="D15" s="56"/>
      <c r="E15" s="80"/>
      <c r="F15" s="67"/>
    </row>
    <row r="16" spans="1:6" ht="12.75">
      <c r="A16" s="38">
        <v>1</v>
      </c>
      <c r="B16" s="51" t="s">
        <v>0</v>
      </c>
      <c r="C16" s="52"/>
      <c r="D16" s="86"/>
      <c r="E16" s="81"/>
      <c r="F16" s="68"/>
    </row>
    <row r="17" spans="1:10" ht="12.75">
      <c r="A17" s="57" t="s">
        <v>22</v>
      </c>
      <c r="B17" s="43" t="s">
        <v>17</v>
      </c>
      <c r="C17" s="44" t="s">
        <v>26</v>
      </c>
      <c r="D17" s="33">
        <v>6</v>
      </c>
      <c r="E17" s="82"/>
      <c r="F17" s="69">
        <f>D17*E17</f>
        <v>0</v>
      </c>
      <c r="J17" s="94"/>
    </row>
    <row r="18" spans="1:6" ht="12.75">
      <c r="A18" s="57" t="s">
        <v>23</v>
      </c>
      <c r="B18" s="60" t="s">
        <v>27</v>
      </c>
      <c r="C18" s="44" t="s">
        <v>3</v>
      </c>
      <c r="D18" s="33">
        <v>7</v>
      </c>
      <c r="E18" s="82"/>
      <c r="F18" s="69">
        <f>D18*E18</f>
        <v>0</v>
      </c>
    </row>
    <row r="19" spans="1:8" ht="12.75">
      <c r="A19" s="57" t="s">
        <v>24</v>
      </c>
      <c r="B19" s="60" t="s">
        <v>18</v>
      </c>
      <c r="C19" s="44" t="s">
        <v>3</v>
      </c>
      <c r="D19" s="33">
        <v>2</v>
      </c>
      <c r="E19" s="82"/>
      <c r="F19" s="69">
        <f>D19*E19</f>
        <v>0</v>
      </c>
      <c r="H19" s="215"/>
    </row>
    <row r="20" spans="1:8" ht="22.5" customHeight="1">
      <c r="A20" s="225" t="s">
        <v>25</v>
      </c>
      <c r="B20" s="224" t="s">
        <v>29</v>
      </c>
      <c r="C20" s="226" t="s">
        <v>3</v>
      </c>
      <c r="D20" s="227">
        <v>4</v>
      </c>
      <c r="E20" s="228"/>
      <c r="F20" s="229">
        <f>D20*E20</f>
        <v>0</v>
      </c>
      <c r="H20" s="215"/>
    </row>
    <row r="21" spans="1:8" ht="12.75">
      <c r="A21" s="57" t="s">
        <v>30</v>
      </c>
      <c r="B21" s="60" t="s">
        <v>28</v>
      </c>
      <c r="C21" s="44" t="s">
        <v>3</v>
      </c>
      <c r="D21" s="33">
        <v>4</v>
      </c>
      <c r="E21" s="82"/>
      <c r="F21" s="69">
        <f>D21*E21</f>
        <v>0</v>
      </c>
      <c r="H21" s="215"/>
    </row>
    <row r="22" spans="1:6" ht="12.75">
      <c r="A22" s="57"/>
      <c r="B22" s="43"/>
      <c r="C22" s="44"/>
      <c r="D22" s="21"/>
      <c r="E22" s="83"/>
      <c r="F22" s="69"/>
    </row>
    <row r="23" spans="1:21" ht="12.75">
      <c r="A23" s="57"/>
      <c r="B23" s="99" t="s">
        <v>98</v>
      </c>
      <c r="C23" s="100"/>
      <c r="D23" s="101"/>
      <c r="E23" s="102"/>
      <c r="F23" s="106">
        <f>SUM(F17:F22)</f>
        <v>0</v>
      </c>
      <c r="I23" s="91"/>
      <c r="J23" s="91"/>
      <c r="K23" s="91"/>
      <c r="M23" s="91"/>
      <c r="N23" s="91"/>
      <c r="O23" s="91"/>
      <c r="P23" s="91"/>
      <c r="Q23" s="91"/>
      <c r="R23" s="91"/>
      <c r="S23" s="91"/>
      <c r="T23" s="91"/>
      <c r="U23" s="91"/>
    </row>
    <row r="24" spans="1:6" ht="12.75">
      <c r="A24" s="38">
        <v>2</v>
      </c>
      <c r="B24" s="51" t="s">
        <v>13</v>
      </c>
      <c r="C24" s="44"/>
      <c r="D24" s="21"/>
      <c r="E24" s="82"/>
      <c r="F24" s="69"/>
    </row>
    <row r="25" spans="1:8" ht="22.5">
      <c r="A25" s="225" t="s">
        <v>31</v>
      </c>
      <c r="B25" s="43" t="s">
        <v>54</v>
      </c>
      <c r="C25" s="226" t="s">
        <v>53</v>
      </c>
      <c r="D25" s="227">
        <v>53.21</v>
      </c>
      <c r="E25" s="228"/>
      <c r="F25" s="229">
        <f aca="true" t="shared" si="0" ref="F25:F46">D25*E25</f>
        <v>0</v>
      </c>
      <c r="H25" s="21"/>
    </row>
    <row r="26" spans="1:8" ht="22.5">
      <c r="A26" s="225" t="s">
        <v>32</v>
      </c>
      <c r="B26" s="43" t="s">
        <v>55</v>
      </c>
      <c r="C26" s="226" t="s">
        <v>26</v>
      </c>
      <c r="D26" s="227">
        <v>1035.39</v>
      </c>
      <c r="E26" s="228"/>
      <c r="F26" s="229">
        <f t="shared" si="0"/>
        <v>0</v>
      </c>
      <c r="H26" s="21"/>
    </row>
    <row r="27" spans="1:8" ht="22.5">
      <c r="A27" s="225" t="s">
        <v>33</v>
      </c>
      <c r="B27" s="43" t="s">
        <v>56</v>
      </c>
      <c r="C27" s="226" t="s">
        <v>26</v>
      </c>
      <c r="D27" s="227">
        <v>51.3</v>
      </c>
      <c r="E27" s="228"/>
      <c r="F27" s="229">
        <f t="shared" si="0"/>
        <v>0</v>
      </c>
      <c r="H27" s="21"/>
    </row>
    <row r="28" spans="1:8" ht="12.75">
      <c r="A28" s="225" t="s">
        <v>34</v>
      </c>
      <c r="B28" s="43" t="s">
        <v>285</v>
      </c>
      <c r="C28" s="226" t="s">
        <v>53</v>
      </c>
      <c r="D28" s="227">
        <v>93.35</v>
      </c>
      <c r="E28" s="228"/>
      <c r="F28" s="229">
        <f t="shared" si="0"/>
        <v>0</v>
      </c>
      <c r="H28" s="21"/>
    </row>
    <row r="29" spans="1:8" ht="12.75">
      <c r="A29" s="225" t="s">
        <v>35</v>
      </c>
      <c r="B29" s="43" t="s">
        <v>57</v>
      </c>
      <c r="C29" s="226" t="s">
        <v>26</v>
      </c>
      <c r="D29" s="227">
        <v>2992.45</v>
      </c>
      <c r="E29" s="228"/>
      <c r="F29" s="229">
        <f t="shared" si="0"/>
        <v>0</v>
      </c>
      <c r="H29" s="21"/>
    </row>
    <row r="30" spans="1:8" ht="22.5">
      <c r="A30" s="225" t="s">
        <v>36</v>
      </c>
      <c r="B30" s="43" t="s">
        <v>58</v>
      </c>
      <c r="C30" s="226" t="s">
        <v>26</v>
      </c>
      <c r="D30" s="227">
        <v>437.5</v>
      </c>
      <c r="E30" s="228"/>
      <c r="F30" s="229">
        <f t="shared" si="0"/>
        <v>0</v>
      </c>
      <c r="H30" s="21"/>
    </row>
    <row r="31" spans="1:8" ht="12.75">
      <c r="A31" s="225" t="s">
        <v>37</v>
      </c>
      <c r="B31" s="43" t="s">
        <v>59</v>
      </c>
      <c r="C31" s="226" t="s">
        <v>2</v>
      </c>
      <c r="D31" s="227">
        <v>2000</v>
      </c>
      <c r="E31" s="228"/>
      <c r="F31" s="229">
        <f t="shared" si="0"/>
        <v>0</v>
      </c>
      <c r="H31" s="21"/>
    </row>
    <row r="32" spans="1:8" ht="22.5">
      <c r="A32" s="225" t="s">
        <v>38</v>
      </c>
      <c r="B32" s="43" t="s">
        <v>60</v>
      </c>
      <c r="C32" s="226" t="s">
        <v>26</v>
      </c>
      <c r="D32" s="227">
        <v>437.5</v>
      </c>
      <c r="E32" s="228"/>
      <c r="F32" s="229">
        <f t="shared" si="0"/>
        <v>0</v>
      </c>
      <c r="H32" s="21"/>
    </row>
    <row r="33" spans="1:8" ht="22.5">
      <c r="A33" s="225" t="s">
        <v>39</v>
      </c>
      <c r="B33" s="43" t="s">
        <v>61</v>
      </c>
      <c r="C33" s="226" t="s">
        <v>1</v>
      </c>
      <c r="D33" s="227">
        <v>44.3</v>
      </c>
      <c r="E33" s="228"/>
      <c r="F33" s="229">
        <f t="shared" si="0"/>
        <v>0</v>
      </c>
      <c r="H33" s="21"/>
    </row>
    <row r="34" spans="1:8" ht="12.75">
      <c r="A34" s="225" t="s">
        <v>40</v>
      </c>
      <c r="B34" s="43" t="s">
        <v>62</v>
      </c>
      <c r="C34" s="226" t="s">
        <v>26</v>
      </c>
      <c r="D34" s="227">
        <v>133.49</v>
      </c>
      <c r="E34" s="228"/>
      <c r="F34" s="229">
        <f t="shared" si="0"/>
        <v>0</v>
      </c>
      <c r="H34" s="21"/>
    </row>
    <row r="35" spans="1:8" ht="12.75">
      <c r="A35" s="225" t="s">
        <v>41</v>
      </c>
      <c r="B35" s="43" t="s">
        <v>63</v>
      </c>
      <c r="C35" s="226" t="s">
        <v>26</v>
      </c>
      <c r="D35" s="227">
        <v>103.95</v>
      </c>
      <c r="E35" s="228"/>
      <c r="F35" s="229">
        <f t="shared" si="0"/>
        <v>0</v>
      </c>
      <c r="H35" s="21"/>
    </row>
    <row r="36" spans="1:8" ht="12.75">
      <c r="A36" s="225" t="s">
        <v>42</v>
      </c>
      <c r="B36" s="43" t="s">
        <v>64</v>
      </c>
      <c r="C36" s="226" t="s">
        <v>3</v>
      </c>
      <c r="D36" s="227">
        <v>22</v>
      </c>
      <c r="E36" s="228"/>
      <c r="F36" s="229">
        <f t="shared" si="0"/>
        <v>0</v>
      </c>
      <c r="H36" s="21"/>
    </row>
    <row r="37" spans="1:8" ht="12.75">
      <c r="A37" s="225" t="s">
        <v>43</v>
      </c>
      <c r="B37" s="43" t="s">
        <v>65</v>
      </c>
      <c r="C37" s="226" t="s">
        <v>26</v>
      </c>
      <c r="D37" s="227">
        <v>19.44</v>
      </c>
      <c r="E37" s="228"/>
      <c r="F37" s="229">
        <f t="shared" si="0"/>
        <v>0</v>
      </c>
      <c r="H37" s="21"/>
    </row>
    <row r="38" spans="1:8" ht="12.75">
      <c r="A38" s="225" t="s">
        <v>44</v>
      </c>
      <c r="B38" s="43" t="s">
        <v>66</v>
      </c>
      <c r="C38" s="226" t="s">
        <v>3</v>
      </c>
      <c r="D38" s="227">
        <v>18</v>
      </c>
      <c r="E38" s="228"/>
      <c r="F38" s="229">
        <f t="shared" si="0"/>
        <v>0</v>
      </c>
      <c r="H38" s="21"/>
    </row>
    <row r="39" spans="1:8" ht="12.75">
      <c r="A39" s="225" t="s">
        <v>45</v>
      </c>
      <c r="B39" s="43" t="s">
        <v>67</v>
      </c>
      <c r="C39" s="226" t="s">
        <v>1</v>
      </c>
      <c r="D39" s="227">
        <v>243.8</v>
      </c>
      <c r="E39" s="228"/>
      <c r="F39" s="229">
        <f t="shared" si="0"/>
        <v>0</v>
      </c>
      <c r="H39" s="21"/>
    </row>
    <row r="40" spans="1:8" ht="22.5">
      <c r="A40" s="225" t="s">
        <v>46</v>
      </c>
      <c r="B40" s="43" t="s">
        <v>68</v>
      </c>
      <c r="C40" s="226" t="s">
        <v>26</v>
      </c>
      <c r="D40" s="227">
        <v>1.8</v>
      </c>
      <c r="E40" s="228"/>
      <c r="F40" s="229">
        <f t="shared" si="0"/>
        <v>0</v>
      </c>
      <c r="H40" s="21"/>
    </row>
    <row r="41" spans="1:8" ht="12.75">
      <c r="A41" s="225" t="s">
        <v>47</v>
      </c>
      <c r="B41" s="43" t="s">
        <v>69</v>
      </c>
      <c r="C41" s="226" t="s">
        <v>1</v>
      </c>
      <c r="D41" s="227">
        <v>55</v>
      </c>
      <c r="E41" s="228"/>
      <c r="F41" s="229">
        <f t="shared" si="0"/>
        <v>0</v>
      </c>
      <c r="H41" s="21"/>
    </row>
    <row r="42" spans="1:8" ht="12.75">
      <c r="A42" s="225" t="s">
        <v>48</v>
      </c>
      <c r="B42" s="43" t="s">
        <v>70</v>
      </c>
      <c r="C42" s="226" t="s">
        <v>1</v>
      </c>
      <c r="D42" s="227">
        <v>70.2</v>
      </c>
      <c r="E42" s="228"/>
      <c r="F42" s="229">
        <f t="shared" si="0"/>
        <v>0</v>
      </c>
      <c r="H42" s="21"/>
    </row>
    <row r="43" spans="1:8" ht="22.5">
      <c r="A43" s="225" t="s">
        <v>49</v>
      </c>
      <c r="B43" s="43" t="s">
        <v>71</v>
      </c>
      <c r="C43" s="226" t="s">
        <v>1</v>
      </c>
      <c r="D43" s="227">
        <v>75</v>
      </c>
      <c r="E43" s="228"/>
      <c r="F43" s="229">
        <f t="shared" si="0"/>
        <v>0</v>
      </c>
      <c r="H43" s="21"/>
    </row>
    <row r="44" spans="1:9" ht="12.75">
      <c r="A44" s="225" t="s">
        <v>50</v>
      </c>
      <c r="B44" s="43" t="s">
        <v>72</v>
      </c>
      <c r="C44" s="226" t="s">
        <v>3</v>
      </c>
      <c r="D44" s="227">
        <v>3</v>
      </c>
      <c r="E44" s="228"/>
      <c r="F44" s="229">
        <f t="shared" si="0"/>
        <v>0</v>
      </c>
      <c r="H44" s="33"/>
      <c r="I44" s="91"/>
    </row>
    <row r="45" spans="1:9" ht="22.5">
      <c r="A45" s="225" t="s">
        <v>51</v>
      </c>
      <c r="B45" s="43" t="s">
        <v>73</v>
      </c>
      <c r="C45" s="226" t="s">
        <v>53</v>
      </c>
      <c r="D45" s="227">
        <v>593.11</v>
      </c>
      <c r="E45" s="228"/>
      <c r="F45" s="229">
        <f t="shared" si="0"/>
        <v>0</v>
      </c>
      <c r="I45" s="91"/>
    </row>
    <row r="46" spans="1:9" ht="33.75">
      <c r="A46" s="225" t="s">
        <v>52</v>
      </c>
      <c r="B46" s="43" t="s">
        <v>74</v>
      </c>
      <c r="C46" s="226" t="s">
        <v>53</v>
      </c>
      <c r="D46" s="227">
        <v>609.83</v>
      </c>
      <c r="E46" s="228"/>
      <c r="F46" s="229">
        <f t="shared" si="0"/>
        <v>0</v>
      </c>
      <c r="I46" s="91"/>
    </row>
    <row r="47" spans="1:6" ht="13.5">
      <c r="A47" s="225"/>
      <c r="B47" s="72"/>
      <c r="C47" s="44"/>
      <c r="D47" s="21"/>
      <c r="E47" s="83"/>
      <c r="F47" s="70"/>
    </row>
    <row r="48" spans="1:13" ht="12.75">
      <c r="A48" s="57"/>
      <c r="B48" s="99" t="s">
        <v>99</v>
      </c>
      <c r="C48" s="100"/>
      <c r="D48" s="101"/>
      <c r="E48" s="102"/>
      <c r="F48" s="106">
        <f>SUM(F25:F47)</f>
        <v>0</v>
      </c>
      <c r="I48" s="91"/>
      <c r="K48" s="91"/>
      <c r="M48" s="91"/>
    </row>
    <row r="49" spans="1:13" ht="12.75">
      <c r="A49" s="38">
        <v>3</v>
      </c>
      <c r="B49" s="51" t="s">
        <v>75</v>
      </c>
      <c r="C49" s="44"/>
      <c r="D49" s="21"/>
      <c r="E49" s="61"/>
      <c r="F49" s="69"/>
      <c r="I49" s="91"/>
      <c r="K49" s="91"/>
      <c r="M49" s="91"/>
    </row>
    <row r="50" spans="1:13" ht="22.5">
      <c r="A50" s="225" t="s">
        <v>80</v>
      </c>
      <c r="B50" s="43" t="s">
        <v>76</v>
      </c>
      <c r="C50" s="226" t="s">
        <v>10</v>
      </c>
      <c r="D50" s="227">
        <v>1</v>
      </c>
      <c r="E50" s="228"/>
      <c r="F50" s="229">
        <f aca="true" t="shared" si="1" ref="F50:F55">D50*E50</f>
        <v>0</v>
      </c>
      <c r="H50" s="215"/>
      <c r="I50" s="91"/>
      <c r="K50" s="91"/>
      <c r="M50" s="91"/>
    </row>
    <row r="51" spans="1:13" ht="12.75" customHeight="1">
      <c r="A51" s="225" t="s">
        <v>81</v>
      </c>
      <c r="B51" s="43" t="s">
        <v>77</v>
      </c>
      <c r="C51" s="226" t="s">
        <v>26</v>
      </c>
      <c r="D51" s="227">
        <v>239.76</v>
      </c>
      <c r="E51" s="228"/>
      <c r="F51" s="229">
        <f t="shared" si="1"/>
        <v>0</v>
      </c>
      <c r="H51" s="215"/>
      <c r="I51" s="91"/>
      <c r="K51" s="91"/>
      <c r="M51" s="91"/>
    </row>
    <row r="52" spans="1:13" ht="12.75" customHeight="1">
      <c r="A52" s="225" t="s">
        <v>82</v>
      </c>
      <c r="B52" s="43" t="s">
        <v>78</v>
      </c>
      <c r="C52" s="226" t="s">
        <v>26</v>
      </c>
      <c r="D52" s="227">
        <v>239.76</v>
      </c>
      <c r="E52" s="228"/>
      <c r="F52" s="229">
        <f t="shared" si="1"/>
        <v>0</v>
      </c>
      <c r="H52" s="215"/>
      <c r="I52" s="91"/>
      <c r="K52" s="91"/>
      <c r="M52" s="91"/>
    </row>
    <row r="53" spans="1:13" ht="22.5">
      <c r="A53" s="225" t="s">
        <v>83</v>
      </c>
      <c r="B53" s="43" t="s">
        <v>79</v>
      </c>
      <c r="C53" s="226" t="s">
        <v>26</v>
      </c>
      <c r="D53" s="227">
        <v>239.76</v>
      </c>
      <c r="E53" s="228"/>
      <c r="F53" s="229">
        <f t="shared" si="1"/>
        <v>0</v>
      </c>
      <c r="I53" s="91"/>
      <c r="K53" s="91"/>
      <c r="M53" s="91"/>
    </row>
    <row r="54" spans="1:13" ht="12.75">
      <c r="A54" s="225"/>
      <c r="B54" s="43"/>
      <c r="C54" s="226"/>
      <c r="D54" s="227"/>
      <c r="E54" s="228"/>
      <c r="F54" s="229">
        <f t="shared" si="1"/>
        <v>0</v>
      </c>
      <c r="I54" s="91"/>
      <c r="K54" s="91"/>
      <c r="M54" s="91"/>
    </row>
    <row r="55" spans="1:13" ht="13.5" thickBot="1">
      <c r="A55" s="79"/>
      <c r="B55" s="64"/>
      <c r="C55" s="232"/>
      <c r="D55" s="233"/>
      <c r="E55" s="234"/>
      <c r="F55" s="235">
        <f t="shared" si="1"/>
        <v>0</v>
      </c>
      <c r="I55" s="91"/>
      <c r="K55" s="91"/>
      <c r="M55" s="91"/>
    </row>
    <row r="56" spans="1:13" ht="13.5" thickBot="1">
      <c r="A56" s="206"/>
      <c r="B56" s="43"/>
      <c r="C56" s="44"/>
      <c r="D56" s="33"/>
      <c r="E56" s="61"/>
      <c r="F56" s="21"/>
      <c r="G56" s="8"/>
      <c r="I56" s="91"/>
      <c r="K56" s="91"/>
      <c r="M56" s="91"/>
    </row>
    <row r="57" spans="1:13" ht="15">
      <c r="A57" s="48"/>
      <c r="B57" s="17"/>
      <c r="C57" s="16"/>
      <c r="D57" s="24"/>
      <c r="E57" s="18" t="s">
        <v>4</v>
      </c>
      <c r="F57" s="90" t="s">
        <v>4</v>
      </c>
      <c r="I57" s="91"/>
      <c r="K57" s="91"/>
      <c r="M57" s="91"/>
    </row>
    <row r="58" spans="1:13" ht="15">
      <c r="A58" s="49" t="s">
        <v>11</v>
      </c>
      <c r="B58" s="19" t="s">
        <v>5</v>
      </c>
      <c r="C58" s="19" t="s">
        <v>6</v>
      </c>
      <c r="D58" s="25" t="s">
        <v>7</v>
      </c>
      <c r="E58" s="20" t="s">
        <v>8</v>
      </c>
      <c r="F58" s="32" t="s">
        <v>14</v>
      </c>
      <c r="I58" s="91"/>
      <c r="K58" s="91"/>
      <c r="M58" s="91"/>
    </row>
    <row r="59" spans="1:13" ht="13.5" thickBot="1">
      <c r="A59" s="73"/>
      <c r="B59" s="74"/>
      <c r="C59" s="75"/>
      <c r="D59" s="76"/>
      <c r="E59" s="77" t="s">
        <v>9</v>
      </c>
      <c r="F59" s="78" t="s">
        <v>9</v>
      </c>
      <c r="I59" s="91"/>
      <c r="K59" s="91"/>
      <c r="M59" s="91"/>
    </row>
    <row r="60" spans="1:13" ht="12.75">
      <c r="A60" s="208"/>
      <c r="B60" s="62"/>
      <c r="C60" s="84"/>
      <c r="D60" s="217"/>
      <c r="E60" s="209"/>
      <c r="F60" s="210"/>
      <c r="I60" s="91"/>
      <c r="K60" s="91"/>
      <c r="M60" s="91"/>
    </row>
    <row r="61" spans="1:13" ht="22.5">
      <c r="A61" s="225" t="s">
        <v>84</v>
      </c>
      <c r="B61" s="43" t="s">
        <v>97</v>
      </c>
      <c r="C61" s="226" t="s">
        <v>26</v>
      </c>
      <c r="D61" s="227">
        <v>239.76</v>
      </c>
      <c r="E61" s="230"/>
      <c r="F61" s="229">
        <f aca="true" t="shared" si="2" ref="F61:F70">D61*E61</f>
        <v>0</v>
      </c>
      <c r="I61" s="91"/>
      <c r="K61" s="91"/>
      <c r="M61" s="91"/>
    </row>
    <row r="62" spans="1:13" ht="12.75">
      <c r="A62" s="225" t="s">
        <v>85</v>
      </c>
      <c r="B62" s="43" t="s">
        <v>101</v>
      </c>
      <c r="C62" s="226" t="s">
        <v>1</v>
      </c>
      <c r="D62" s="227">
        <v>24</v>
      </c>
      <c r="E62" s="228"/>
      <c r="F62" s="229">
        <f t="shared" si="2"/>
        <v>0</v>
      </c>
      <c r="I62" s="91"/>
      <c r="K62" s="91"/>
      <c r="M62" s="91"/>
    </row>
    <row r="63" spans="1:13" ht="12.75">
      <c r="A63" s="225" t="s">
        <v>86</v>
      </c>
      <c r="B63" s="43" t="s">
        <v>102</v>
      </c>
      <c r="C63" s="226" t="s">
        <v>26</v>
      </c>
      <c r="D63" s="227">
        <v>799.21</v>
      </c>
      <c r="E63" s="228"/>
      <c r="F63" s="229">
        <f t="shared" si="2"/>
        <v>0</v>
      </c>
      <c r="I63" s="91"/>
      <c r="K63" s="91"/>
      <c r="M63" s="91"/>
    </row>
    <row r="64" spans="1:13" ht="12.75">
      <c r="A64" s="225" t="s">
        <v>87</v>
      </c>
      <c r="B64" s="43" t="s">
        <v>103</v>
      </c>
      <c r="C64" s="226" t="s">
        <v>1</v>
      </c>
      <c r="D64" s="227">
        <v>382</v>
      </c>
      <c r="E64" s="228"/>
      <c r="F64" s="229">
        <f t="shared" si="2"/>
        <v>0</v>
      </c>
      <c r="I64" s="91"/>
      <c r="K64" s="91"/>
      <c r="M64" s="91"/>
    </row>
    <row r="65" spans="1:13" ht="22.5">
      <c r="A65" s="225" t="s">
        <v>88</v>
      </c>
      <c r="B65" s="43" t="s">
        <v>104</v>
      </c>
      <c r="C65" s="226" t="s">
        <v>53</v>
      </c>
      <c r="D65" s="227">
        <v>11.99</v>
      </c>
      <c r="E65" s="228"/>
      <c r="F65" s="229">
        <f t="shared" si="2"/>
        <v>0</v>
      </c>
      <c r="I65" s="91"/>
      <c r="K65" s="91"/>
      <c r="M65" s="91"/>
    </row>
    <row r="66" spans="1:13" ht="22.5">
      <c r="A66" s="225" t="s">
        <v>89</v>
      </c>
      <c r="B66" s="43" t="s">
        <v>105</v>
      </c>
      <c r="C66" s="226" t="s">
        <v>1</v>
      </c>
      <c r="D66" s="227">
        <v>400</v>
      </c>
      <c r="E66" s="228"/>
      <c r="F66" s="229">
        <f t="shared" si="2"/>
        <v>0</v>
      </c>
      <c r="I66" s="91"/>
      <c r="K66" s="91"/>
      <c r="M66" s="91"/>
    </row>
    <row r="67" spans="1:13" ht="12.75">
      <c r="A67" s="225" t="s">
        <v>90</v>
      </c>
      <c r="B67" s="43" t="s">
        <v>106</v>
      </c>
      <c r="C67" s="226" t="s">
        <v>26</v>
      </c>
      <c r="D67" s="227">
        <v>799.21</v>
      </c>
      <c r="E67" s="228"/>
      <c r="F67" s="229">
        <f t="shared" si="2"/>
        <v>0</v>
      </c>
      <c r="I67" s="91"/>
      <c r="K67" s="91"/>
      <c r="M67" s="91"/>
    </row>
    <row r="68" spans="1:13" ht="12.75">
      <c r="A68" s="225" t="s">
        <v>91</v>
      </c>
      <c r="B68" s="43" t="s">
        <v>107</v>
      </c>
      <c r="C68" s="226" t="s">
        <v>2</v>
      </c>
      <c r="D68" s="227">
        <v>3596.44</v>
      </c>
      <c r="E68" s="228"/>
      <c r="F68" s="229">
        <f t="shared" si="2"/>
        <v>0</v>
      </c>
      <c r="I68" s="91"/>
      <c r="K68" s="91"/>
      <c r="M68" s="91"/>
    </row>
    <row r="69" spans="1:13" ht="12.75">
      <c r="A69" s="225" t="s">
        <v>92</v>
      </c>
      <c r="B69" s="43" t="s">
        <v>108</v>
      </c>
      <c r="C69" s="226" t="s">
        <v>26</v>
      </c>
      <c r="D69" s="227">
        <v>799.21</v>
      </c>
      <c r="E69" s="228"/>
      <c r="F69" s="229">
        <f t="shared" si="2"/>
        <v>0</v>
      </c>
      <c r="I69" s="91"/>
      <c r="K69" s="91"/>
      <c r="M69" s="91"/>
    </row>
    <row r="70" spans="1:13" ht="12.75">
      <c r="A70" s="225" t="s">
        <v>93</v>
      </c>
      <c r="B70" s="60" t="s">
        <v>109</v>
      </c>
      <c r="C70" s="226" t="s">
        <v>26</v>
      </c>
      <c r="D70" s="230">
        <v>239.76</v>
      </c>
      <c r="E70" s="231"/>
      <c r="F70" s="229">
        <f t="shared" si="2"/>
        <v>0</v>
      </c>
      <c r="I70" s="91"/>
      <c r="K70" s="91"/>
      <c r="M70" s="91"/>
    </row>
    <row r="71" spans="1:13" ht="12.75">
      <c r="A71" s="225" t="s">
        <v>94</v>
      </c>
      <c r="B71" s="43" t="s">
        <v>110</v>
      </c>
      <c r="C71" s="226" t="s">
        <v>53</v>
      </c>
      <c r="D71" s="227">
        <v>3.51</v>
      </c>
      <c r="E71" s="228"/>
      <c r="F71" s="229">
        <f>D71*E71</f>
        <v>0</v>
      </c>
      <c r="I71" s="91"/>
      <c r="K71" s="91"/>
      <c r="M71" s="91"/>
    </row>
    <row r="72" spans="1:13" ht="12.75">
      <c r="A72" s="225" t="s">
        <v>95</v>
      </c>
      <c r="B72" s="43" t="s">
        <v>111</v>
      </c>
      <c r="C72" s="226" t="s">
        <v>26</v>
      </c>
      <c r="D72" s="227">
        <v>799.21</v>
      </c>
      <c r="E72" s="228"/>
      <c r="F72" s="229">
        <f>D72*E72</f>
        <v>0</v>
      </c>
      <c r="I72" s="91"/>
      <c r="K72" s="91"/>
      <c r="M72" s="91"/>
    </row>
    <row r="73" spans="1:13" ht="12.75">
      <c r="A73" s="225" t="s">
        <v>96</v>
      </c>
      <c r="B73" s="43" t="s">
        <v>112</v>
      </c>
      <c r="C73" s="226" t="s">
        <v>26</v>
      </c>
      <c r="D73" s="227">
        <v>1259.23</v>
      </c>
      <c r="E73" s="228"/>
      <c r="F73" s="229">
        <f>D73*E73</f>
        <v>0</v>
      </c>
      <c r="I73" s="91"/>
      <c r="K73" s="91"/>
      <c r="M73" s="91"/>
    </row>
    <row r="74" spans="1:13" ht="12.75">
      <c r="A74" s="225"/>
      <c r="B74" s="43"/>
      <c r="C74" s="226"/>
      <c r="D74" s="227"/>
      <c r="E74" s="231"/>
      <c r="F74" s="229"/>
      <c r="I74" s="91"/>
      <c r="K74" s="91"/>
      <c r="M74" s="91"/>
    </row>
    <row r="75" spans="1:13" ht="12.75">
      <c r="A75" s="57"/>
      <c r="B75" s="99" t="s">
        <v>100</v>
      </c>
      <c r="C75" s="100"/>
      <c r="D75" s="101"/>
      <c r="E75" s="102"/>
      <c r="F75" s="106">
        <f>SUM(F50:F73)</f>
        <v>0</v>
      </c>
      <c r="I75" s="91"/>
      <c r="K75" s="91"/>
      <c r="M75" s="91"/>
    </row>
    <row r="76" spans="1:13" ht="12.75">
      <c r="A76" s="38">
        <v>4</v>
      </c>
      <c r="B76" s="51" t="s">
        <v>113</v>
      </c>
      <c r="C76" s="44"/>
      <c r="D76" s="33"/>
      <c r="E76" s="82"/>
      <c r="F76" s="69"/>
      <c r="I76" s="91"/>
      <c r="K76" s="91"/>
      <c r="M76" s="91"/>
    </row>
    <row r="77" spans="1:13" ht="22.5">
      <c r="A77" s="225" t="s">
        <v>114</v>
      </c>
      <c r="B77" s="43" t="s">
        <v>388</v>
      </c>
      <c r="C77" s="226" t="s">
        <v>26</v>
      </c>
      <c r="D77" s="227">
        <v>10.73</v>
      </c>
      <c r="E77" s="228"/>
      <c r="F77" s="229">
        <f>D77*E77</f>
        <v>0</v>
      </c>
      <c r="I77" s="91"/>
      <c r="K77" s="91"/>
      <c r="M77" s="91"/>
    </row>
    <row r="78" spans="1:13" ht="22.5">
      <c r="A78" s="225" t="s">
        <v>115</v>
      </c>
      <c r="B78" s="43" t="s">
        <v>389</v>
      </c>
      <c r="C78" s="226" t="s">
        <v>26</v>
      </c>
      <c r="D78" s="227">
        <v>296.52</v>
      </c>
      <c r="E78" s="228"/>
      <c r="F78" s="229">
        <f>D78*E78</f>
        <v>0</v>
      </c>
      <c r="I78" s="91"/>
      <c r="K78" s="91"/>
      <c r="M78" s="91"/>
    </row>
    <row r="79" spans="1:13" ht="22.5">
      <c r="A79" s="225" t="s">
        <v>116</v>
      </c>
      <c r="B79" s="43" t="s">
        <v>123</v>
      </c>
      <c r="C79" s="226" t="s">
        <v>2</v>
      </c>
      <c r="D79" s="227">
        <v>622.72</v>
      </c>
      <c r="E79" s="228"/>
      <c r="F79" s="229">
        <f>D79*E79</f>
        <v>0</v>
      </c>
      <c r="I79" s="91"/>
      <c r="K79" s="91"/>
      <c r="M79" s="91"/>
    </row>
    <row r="80" spans="1:13" ht="12.75">
      <c r="A80" s="225" t="s">
        <v>117</v>
      </c>
      <c r="B80" s="43" t="s">
        <v>124</v>
      </c>
      <c r="C80" s="226" t="s">
        <v>26</v>
      </c>
      <c r="D80" s="227">
        <v>157.6</v>
      </c>
      <c r="E80" s="228"/>
      <c r="F80" s="229">
        <f>D80*E80</f>
        <v>0</v>
      </c>
      <c r="I80" s="91"/>
      <c r="K80" s="91"/>
      <c r="M80" s="91"/>
    </row>
    <row r="81" spans="1:13" ht="12.75">
      <c r="A81" s="57"/>
      <c r="B81" s="43"/>
      <c r="C81" s="44"/>
      <c r="D81" s="33"/>
      <c r="E81" s="82"/>
      <c r="F81" s="69"/>
      <c r="I81" s="91"/>
      <c r="K81" s="91"/>
      <c r="M81" s="91"/>
    </row>
    <row r="82" spans="1:13" ht="12.75">
      <c r="A82" s="57"/>
      <c r="B82" s="99" t="s">
        <v>118</v>
      </c>
      <c r="C82" s="100"/>
      <c r="D82" s="101"/>
      <c r="E82" s="102"/>
      <c r="F82" s="106">
        <f>SUM(F77:F80)</f>
        <v>0</v>
      </c>
      <c r="I82" s="91"/>
      <c r="K82" s="91"/>
      <c r="M82" s="91"/>
    </row>
    <row r="83" spans="1:13" ht="12.75">
      <c r="A83" s="38">
        <v>5</v>
      </c>
      <c r="B83" s="51" t="s">
        <v>120</v>
      </c>
      <c r="C83" s="44"/>
      <c r="D83" s="33"/>
      <c r="E83" s="82"/>
      <c r="F83" s="69"/>
      <c r="I83" s="91"/>
      <c r="K83" s="91"/>
      <c r="M83" s="91"/>
    </row>
    <row r="84" spans="1:13" ht="22.5">
      <c r="A84" s="225" t="s">
        <v>121</v>
      </c>
      <c r="B84" s="43" t="s">
        <v>125</v>
      </c>
      <c r="C84" s="226" t="s">
        <v>26</v>
      </c>
      <c r="D84" s="227">
        <v>64.11</v>
      </c>
      <c r="E84" s="228"/>
      <c r="F84" s="229">
        <f>D84*E84</f>
        <v>0</v>
      </c>
      <c r="I84" s="91"/>
      <c r="K84" s="91"/>
      <c r="M84" s="91"/>
    </row>
    <row r="85" spans="1:13" ht="22.5">
      <c r="A85" s="225" t="s">
        <v>122</v>
      </c>
      <c r="B85" s="43" t="s">
        <v>390</v>
      </c>
      <c r="C85" s="226" t="s">
        <v>26</v>
      </c>
      <c r="D85" s="227">
        <v>291.9</v>
      </c>
      <c r="E85" s="228"/>
      <c r="F85" s="229">
        <f>D85*E85</f>
        <v>0</v>
      </c>
      <c r="I85" s="91"/>
      <c r="K85" s="91"/>
      <c r="M85" s="91"/>
    </row>
    <row r="86" spans="1:13" ht="12.75">
      <c r="A86" s="57"/>
      <c r="B86" s="43"/>
      <c r="C86" s="44"/>
      <c r="D86" s="33"/>
      <c r="E86" s="82"/>
      <c r="F86" s="69"/>
      <c r="I86" s="91"/>
      <c r="K86" s="91"/>
      <c r="M86" s="91"/>
    </row>
    <row r="87" spans="1:13" ht="12.75">
      <c r="A87" s="57"/>
      <c r="B87" s="99" t="s">
        <v>119</v>
      </c>
      <c r="C87" s="100"/>
      <c r="D87" s="101"/>
      <c r="E87" s="102"/>
      <c r="F87" s="106">
        <f>SUM(F84:F85)</f>
        <v>0</v>
      </c>
      <c r="I87" s="91"/>
      <c r="K87" s="91"/>
      <c r="M87" s="91"/>
    </row>
    <row r="88" spans="1:13" ht="12.75">
      <c r="A88" s="38">
        <v>6</v>
      </c>
      <c r="B88" s="51" t="s">
        <v>268</v>
      </c>
      <c r="C88" s="44"/>
      <c r="D88" s="33"/>
      <c r="E88" s="82"/>
      <c r="F88" s="69"/>
      <c r="I88" s="91"/>
      <c r="K88" s="91"/>
      <c r="M88" s="91"/>
    </row>
    <row r="89" spans="1:13" ht="12.75">
      <c r="A89" s="57" t="s">
        <v>126</v>
      </c>
      <c r="B89" s="43" t="s">
        <v>136</v>
      </c>
      <c r="C89" s="226" t="s">
        <v>26</v>
      </c>
      <c r="D89" s="33">
        <v>599.34</v>
      </c>
      <c r="E89" s="82"/>
      <c r="F89" s="229">
        <f aca="true" t="shared" si="3" ref="F89:F104">D89*E89</f>
        <v>0</v>
      </c>
      <c r="I89" s="91"/>
      <c r="K89" s="91"/>
      <c r="M89" s="91"/>
    </row>
    <row r="90" spans="1:13" ht="12.75">
      <c r="A90" s="57" t="s">
        <v>127</v>
      </c>
      <c r="B90" s="43" t="s">
        <v>138</v>
      </c>
      <c r="C90" s="226" t="s">
        <v>26</v>
      </c>
      <c r="D90" s="33">
        <v>599.34</v>
      </c>
      <c r="E90" s="82"/>
      <c r="F90" s="229">
        <f t="shared" si="3"/>
        <v>0</v>
      </c>
      <c r="I90" s="91"/>
      <c r="K90" s="91"/>
      <c r="M90" s="91"/>
    </row>
    <row r="91" spans="1:13" ht="12.75">
      <c r="A91" s="57" t="s">
        <v>128</v>
      </c>
      <c r="B91" s="43" t="s">
        <v>137</v>
      </c>
      <c r="C91" s="226" t="s">
        <v>26</v>
      </c>
      <c r="D91" s="33">
        <v>599.34</v>
      </c>
      <c r="E91" s="82"/>
      <c r="F91" s="229">
        <f t="shared" si="3"/>
        <v>0</v>
      </c>
      <c r="I91" s="91"/>
      <c r="K91" s="91"/>
      <c r="M91" s="91"/>
    </row>
    <row r="92" spans="1:13" ht="12.75">
      <c r="A92" s="57" t="s">
        <v>129</v>
      </c>
      <c r="B92" s="43" t="s">
        <v>139</v>
      </c>
      <c r="C92" s="226" t="s">
        <v>26</v>
      </c>
      <c r="D92" s="33">
        <v>1997.8</v>
      </c>
      <c r="E92" s="82"/>
      <c r="F92" s="229">
        <f t="shared" si="3"/>
        <v>0</v>
      </c>
      <c r="I92" s="91"/>
      <c r="K92" s="91"/>
      <c r="M92" s="91"/>
    </row>
    <row r="93" spans="1:13" ht="12.75">
      <c r="A93" s="57" t="s">
        <v>130</v>
      </c>
      <c r="B93" s="43" t="s">
        <v>140</v>
      </c>
      <c r="C93" s="226" t="s">
        <v>26</v>
      </c>
      <c r="D93" s="33">
        <v>252.25</v>
      </c>
      <c r="E93" s="82"/>
      <c r="F93" s="229">
        <f t="shared" si="3"/>
        <v>0</v>
      </c>
      <c r="I93" s="91"/>
      <c r="K93" s="91"/>
      <c r="M93" s="91"/>
    </row>
    <row r="94" spans="1:13" ht="12.75">
      <c r="A94" s="57" t="s">
        <v>131</v>
      </c>
      <c r="B94" s="43" t="s">
        <v>263</v>
      </c>
      <c r="C94" s="226" t="s">
        <v>26</v>
      </c>
      <c r="D94" s="33">
        <v>278.33</v>
      </c>
      <c r="E94" s="82"/>
      <c r="F94" s="229">
        <f t="shared" si="3"/>
        <v>0</v>
      </c>
      <c r="I94" s="91"/>
      <c r="K94" s="91"/>
      <c r="M94" s="91"/>
    </row>
    <row r="95" spans="1:13" ht="12.75">
      <c r="A95" s="57" t="s">
        <v>132</v>
      </c>
      <c r="B95" s="43" t="s">
        <v>264</v>
      </c>
      <c r="C95" s="226" t="s">
        <v>26</v>
      </c>
      <c r="D95" s="33">
        <v>2309.16</v>
      </c>
      <c r="E95" s="82"/>
      <c r="F95" s="229">
        <f t="shared" si="3"/>
        <v>0</v>
      </c>
      <c r="I95" s="91"/>
      <c r="K95" s="91"/>
      <c r="M95" s="91"/>
    </row>
    <row r="96" spans="1:13" ht="22.5">
      <c r="A96" s="225" t="s">
        <v>133</v>
      </c>
      <c r="B96" s="43" t="s">
        <v>265</v>
      </c>
      <c r="C96" s="226" t="s">
        <v>26</v>
      </c>
      <c r="D96" s="227">
        <v>877.8</v>
      </c>
      <c r="E96" s="228"/>
      <c r="F96" s="229">
        <f t="shared" si="3"/>
        <v>0</v>
      </c>
      <c r="I96" s="91"/>
      <c r="K96" s="91"/>
      <c r="M96" s="91"/>
    </row>
    <row r="97" spans="1:13" ht="12.75">
      <c r="A97" s="57" t="s">
        <v>134</v>
      </c>
      <c r="B97" s="43" t="s">
        <v>266</v>
      </c>
      <c r="C97" s="226" t="s">
        <v>26</v>
      </c>
      <c r="D97" s="33">
        <v>120.08</v>
      </c>
      <c r="E97" s="82"/>
      <c r="F97" s="229">
        <f t="shared" si="3"/>
        <v>0</v>
      </c>
      <c r="I97" s="91"/>
      <c r="K97" s="91"/>
      <c r="M97" s="91"/>
    </row>
    <row r="98" spans="1:13" ht="22.5">
      <c r="A98" s="225" t="s">
        <v>135</v>
      </c>
      <c r="B98" s="43" t="s">
        <v>262</v>
      </c>
      <c r="C98" s="226" t="s">
        <v>1</v>
      </c>
      <c r="D98" s="227">
        <v>55</v>
      </c>
      <c r="E98" s="231"/>
      <c r="F98" s="229">
        <f t="shared" si="3"/>
        <v>0</v>
      </c>
      <c r="I98" s="91"/>
      <c r="K98" s="91"/>
      <c r="M98" s="91"/>
    </row>
    <row r="99" spans="1:13" ht="12.75">
      <c r="A99" s="57"/>
      <c r="B99" s="43"/>
      <c r="C99" s="44"/>
      <c r="D99" s="33"/>
      <c r="E99" s="82"/>
      <c r="F99" s="229">
        <f t="shared" si="3"/>
        <v>0</v>
      </c>
      <c r="I99" s="91"/>
      <c r="K99" s="91"/>
      <c r="M99" s="91"/>
    </row>
    <row r="100" spans="1:13" ht="12.75">
      <c r="A100" s="57"/>
      <c r="B100" s="99" t="s">
        <v>153</v>
      </c>
      <c r="C100" s="100"/>
      <c r="D100" s="101"/>
      <c r="E100" s="102"/>
      <c r="F100" s="106">
        <f>SUM(F89:F98)</f>
        <v>0</v>
      </c>
      <c r="I100" s="91"/>
      <c r="K100" s="91"/>
      <c r="M100" s="91"/>
    </row>
    <row r="101" spans="1:13" ht="12.75">
      <c r="A101" s="89">
        <v>7</v>
      </c>
      <c r="B101" s="236" t="s">
        <v>269</v>
      </c>
      <c r="C101" s="44"/>
      <c r="D101" s="33"/>
      <c r="E101" s="61"/>
      <c r="F101" s="229">
        <f t="shared" si="3"/>
        <v>0</v>
      </c>
      <c r="I101" s="91"/>
      <c r="K101" s="91"/>
      <c r="M101" s="91"/>
    </row>
    <row r="102" spans="1:13" ht="12.75">
      <c r="A102" s="57" t="s">
        <v>141</v>
      </c>
      <c r="B102" s="43" t="s">
        <v>136</v>
      </c>
      <c r="C102" s="226" t="s">
        <v>26</v>
      </c>
      <c r="D102" s="33">
        <v>1360.64</v>
      </c>
      <c r="E102" s="61"/>
      <c r="F102" s="229">
        <f t="shared" si="3"/>
        <v>0</v>
      </c>
      <c r="I102" s="91"/>
      <c r="K102" s="91"/>
      <c r="M102" s="91"/>
    </row>
    <row r="103" spans="1:13" ht="12.75">
      <c r="A103" s="57" t="s">
        <v>142</v>
      </c>
      <c r="B103" s="43" t="s">
        <v>138</v>
      </c>
      <c r="C103" s="226" t="s">
        <v>26</v>
      </c>
      <c r="D103" s="33">
        <v>1360.64</v>
      </c>
      <c r="E103" s="61"/>
      <c r="F103" s="229">
        <f t="shared" si="3"/>
        <v>0</v>
      </c>
      <c r="I103" s="91"/>
      <c r="K103" s="91"/>
      <c r="M103" s="91"/>
    </row>
    <row r="104" spans="1:13" ht="12.75">
      <c r="A104" s="57" t="s">
        <v>143</v>
      </c>
      <c r="B104" s="43" t="s">
        <v>137</v>
      </c>
      <c r="C104" s="226" t="s">
        <v>26</v>
      </c>
      <c r="D104" s="33">
        <v>1360.64</v>
      </c>
      <c r="E104" s="61"/>
      <c r="F104" s="229">
        <f t="shared" si="3"/>
        <v>0</v>
      </c>
      <c r="I104" s="91"/>
      <c r="K104" s="91"/>
      <c r="M104" s="91"/>
    </row>
    <row r="105" spans="1:13" ht="13.5" thickBot="1">
      <c r="A105" s="79"/>
      <c r="B105" s="212"/>
      <c r="C105" s="65"/>
      <c r="D105" s="58"/>
      <c r="E105" s="66"/>
      <c r="F105" s="214"/>
      <c r="I105" s="91"/>
      <c r="K105" s="91"/>
      <c r="M105" s="91"/>
    </row>
    <row r="106" spans="1:13" ht="13.5" thickBot="1">
      <c r="A106" s="59"/>
      <c r="B106" s="200"/>
      <c r="C106" s="44"/>
      <c r="D106" s="21"/>
      <c r="E106" s="61"/>
      <c r="F106" s="213"/>
      <c r="G106" s="8"/>
      <c r="I106" s="91"/>
      <c r="K106" s="91"/>
      <c r="M106" s="91"/>
    </row>
    <row r="107" spans="1:13" ht="15">
      <c r="A107" s="48"/>
      <c r="B107" s="17"/>
      <c r="C107" s="16"/>
      <c r="D107" s="24"/>
      <c r="E107" s="18" t="s">
        <v>4</v>
      </c>
      <c r="F107" s="90" t="s">
        <v>4</v>
      </c>
      <c r="I107" s="91"/>
      <c r="K107" s="91"/>
      <c r="M107" s="91"/>
    </row>
    <row r="108" spans="1:13" ht="15">
      <c r="A108" s="49" t="s">
        <v>11</v>
      </c>
      <c r="B108" s="19" t="s">
        <v>5</v>
      </c>
      <c r="C108" s="19" t="s">
        <v>6</v>
      </c>
      <c r="D108" s="25" t="s">
        <v>7</v>
      </c>
      <c r="E108" s="20" t="s">
        <v>8</v>
      </c>
      <c r="F108" s="32" t="s">
        <v>14</v>
      </c>
      <c r="I108" s="91"/>
      <c r="K108" s="91"/>
      <c r="M108" s="91"/>
    </row>
    <row r="109" spans="1:13" ht="13.5" thickBot="1">
      <c r="A109" s="73"/>
      <c r="B109" s="74"/>
      <c r="C109" s="75"/>
      <c r="D109" s="76"/>
      <c r="E109" s="77" t="s">
        <v>9</v>
      </c>
      <c r="F109" s="78" t="s">
        <v>9</v>
      </c>
      <c r="I109" s="91"/>
      <c r="K109" s="91"/>
      <c r="M109" s="91"/>
    </row>
    <row r="110" spans="1:13" ht="12.75">
      <c r="A110" s="57" t="s">
        <v>144</v>
      </c>
      <c r="B110" s="43" t="s">
        <v>267</v>
      </c>
      <c r="C110" s="226" t="s">
        <v>26</v>
      </c>
      <c r="D110" s="33">
        <v>1360.64</v>
      </c>
      <c r="E110" s="61"/>
      <c r="F110" s="69">
        <f aca="true" t="shared" si="4" ref="F110:F119">D110*E110</f>
        <v>0</v>
      </c>
      <c r="I110" s="91"/>
      <c r="K110" s="91"/>
      <c r="M110" s="91"/>
    </row>
    <row r="111" spans="1:13" ht="12.75">
      <c r="A111" s="57" t="s">
        <v>145</v>
      </c>
      <c r="B111" s="43" t="s">
        <v>270</v>
      </c>
      <c r="C111" s="226" t="s">
        <v>26</v>
      </c>
      <c r="D111" s="33">
        <v>2106.78</v>
      </c>
      <c r="E111" s="61"/>
      <c r="F111" s="69">
        <f t="shared" si="4"/>
        <v>0</v>
      </c>
      <c r="I111" s="91"/>
      <c r="K111" s="91"/>
      <c r="M111" s="91"/>
    </row>
    <row r="112" spans="1:13" ht="12.75">
      <c r="A112" s="57" t="s">
        <v>146</v>
      </c>
      <c r="B112" s="43" t="s">
        <v>391</v>
      </c>
      <c r="C112" s="226" t="s">
        <v>26</v>
      </c>
      <c r="D112" s="33">
        <v>15.12</v>
      </c>
      <c r="E112" s="82"/>
      <c r="F112" s="69">
        <f t="shared" si="4"/>
        <v>0</v>
      </c>
      <c r="I112" s="91"/>
      <c r="K112" s="91"/>
      <c r="M112" s="91"/>
    </row>
    <row r="113" spans="1:13" ht="22.5">
      <c r="A113" s="225" t="s">
        <v>147</v>
      </c>
      <c r="B113" s="43" t="s">
        <v>271</v>
      </c>
      <c r="C113" s="226" t="s">
        <v>26</v>
      </c>
      <c r="D113" s="227">
        <v>65.96</v>
      </c>
      <c r="E113" s="228"/>
      <c r="F113" s="229">
        <f t="shared" si="4"/>
        <v>0</v>
      </c>
      <c r="I113" s="91"/>
      <c r="K113" s="91"/>
      <c r="M113" s="91"/>
    </row>
    <row r="114" spans="1:13" ht="22.5">
      <c r="A114" s="225" t="s">
        <v>148</v>
      </c>
      <c r="B114" s="224" t="s">
        <v>272</v>
      </c>
      <c r="C114" s="226" t="s">
        <v>26</v>
      </c>
      <c r="D114" s="230">
        <v>302.31</v>
      </c>
      <c r="E114" s="231"/>
      <c r="F114" s="229">
        <f t="shared" si="4"/>
        <v>0</v>
      </c>
      <c r="I114" s="91"/>
      <c r="K114" s="91"/>
      <c r="M114" s="91"/>
    </row>
    <row r="115" spans="1:13" ht="22.5">
      <c r="A115" s="225" t="s">
        <v>149</v>
      </c>
      <c r="B115" s="238" t="s">
        <v>273</v>
      </c>
      <c r="C115" s="226" t="s">
        <v>26</v>
      </c>
      <c r="D115" s="227">
        <v>302.31</v>
      </c>
      <c r="E115" s="231"/>
      <c r="F115" s="229">
        <f t="shared" si="4"/>
        <v>0</v>
      </c>
      <c r="I115" s="91"/>
      <c r="K115" s="91"/>
      <c r="M115" s="91"/>
    </row>
    <row r="116" spans="1:13" ht="22.5">
      <c r="A116" s="225" t="s">
        <v>150</v>
      </c>
      <c r="B116" s="237" t="s">
        <v>275</v>
      </c>
      <c r="C116" s="226" t="s">
        <v>2</v>
      </c>
      <c r="D116" s="227">
        <v>1764</v>
      </c>
      <c r="E116" s="228"/>
      <c r="F116" s="229">
        <f t="shared" si="4"/>
        <v>0</v>
      </c>
      <c r="I116" s="91"/>
      <c r="K116" s="91"/>
      <c r="M116" s="91"/>
    </row>
    <row r="117" spans="1:13" ht="12.75">
      <c r="A117" s="225" t="s">
        <v>151</v>
      </c>
      <c r="B117" s="237" t="s">
        <v>276</v>
      </c>
      <c r="C117" s="226" t="s">
        <v>26</v>
      </c>
      <c r="D117" s="33">
        <v>882</v>
      </c>
      <c r="E117" s="61"/>
      <c r="F117" s="69">
        <f t="shared" si="4"/>
        <v>0</v>
      </c>
      <c r="I117" s="91"/>
      <c r="K117" s="91"/>
      <c r="M117" s="91"/>
    </row>
    <row r="118" spans="1:13" ht="12.75">
      <c r="A118" s="225" t="s">
        <v>152</v>
      </c>
      <c r="B118" s="237" t="s">
        <v>393</v>
      </c>
      <c r="C118" s="226" t="s">
        <v>26</v>
      </c>
      <c r="D118" s="33">
        <v>7.52</v>
      </c>
      <c r="E118" s="61"/>
      <c r="F118" s="69">
        <f t="shared" si="4"/>
        <v>0</v>
      </c>
      <c r="I118" s="91"/>
      <c r="K118" s="91"/>
      <c r="M118" s="91"/>
    </row>
    <row r="119" spans="1:13" ht="33.75">
      <c r="A119" s="225" t="s">
        <v>392</v>
      </c>
      <c r="B119" s="237" t="s">
        <v>394</v>
      </c>
      <c r="C119" s="226" t="s">
        <v>26</v>
      </c>
      <c r="D119" s="227">
        <v>64.73</v>
      </c>
      <c r="E119" s="231"/>
      <c r="F119" s="229">
        <f t="shared" si="4"/>
        <v>0</v>
      </c>
      <c r="I119" s="91"/>
      <c r="K119" s="91"/>
      <c r="M119" s="91"/>
    </row>
    <row r="120" spans="1:13" ht="12.75">
      <c r="A120" s="57"/>
      <c r="B120" s="51"/>
      <c r="C120" s="44"/>
      <c r="D120" s="33"/>
      <c r="E120" s="61"/>
      <c r="F120" s="69"/>
      <c r="I120" s="91"/>
      <c r="K120" s="91"/>
      <c r="M120" s="91"/>
    </row>
    <row r="121" spans="1:13" ht="12.75">
      <c r="A121" s="57"/>
      <c r="B121" s="99" t="s">
        <v>154</v>
      </c>
      <c r="C121" s="100"/>
      <c r="D121" s="101"/>
      <c r="E121" s="102"/>
      <c r="F121" s="106">
        <f>SUM(F102:F120)</f>
        <v>0</v>
      </c>
      <c r="I121" s="91"/>
      <c r="K121" s="91"/>
      <c r="M121" s="91"/>
    </row>
    <row r="122" spans="1:13" ht="12.75">
      <c r="A122" s="89">
        <v>8</v>
      </c>
      <c r="B122" s="236" t="s">
        <v>261</v>
      </c>
      <c r="C122" s="44"/>
      <c r="D122" s="33"/>
      <c r="E122" s="82"/>
      <c r="F122" s="69">
        <f aca="true" t="shared" si="5" ref="F122:F131">D122*E122</f>
        <v>0</v>
      </c>
      <c r="I122" s="91"/>
      <c r="K122" s="91"/>
      <c r="M122" s="91"/>
    </row>
    <row r="123" spans="1:13" ht="12.75">
      <c r="A123" s="57" t="s">
        <v>155</v>
      </c>
      <c r="B123" s="43" t="s">
        <v>277</v>
      </c>
      <c r="C123" s="226" t="s">
        <v>3</v>
      </c>
      <c r="D123" s="33">
        <v>21</v>
      </c>
      <c r="E123" s="82"/>
      <c r="F123" s="69">
        <f t="shared" si="5"/>
        <v>0</v>
      </c>
      <c r="I123" s="91"/>
      <c r="K123" s="91"/>
      <c r="M123" s="91"/>
    </row>
    <row r="124" spans="1:13" ht="12.75">
      <c r="A124" s="57" t="s">
        <v>156</v>
      </c>
      <c r="B124" s="43" t="s">
        <v>278</v>
      </c>
      <c r="C124" s="226" t="s">
        <v>3</v>
      </c>
      <c r="D124" s="33">
        <v>2</v>
      </c>
      <c r="E124" s="61"/>
      <c r="F124" s="69">
        <f t="shared" si="5"/>
        <v>0</v>
      </c>
      <c r="I124" s="91"/>
      <c r="K124" s="91"/>
      <c r="M124" s="91"/>
    </row>
    <row r="125" spans="1:13" ht="22.5">
      <c r="A125" s="225" t="s">
        <v>157</v>
      </c>
      <c r="B125" s="239" t="s">
        <v>279</v>
      </c>
      <c r="C125" s="226" t="s">
        <v>284</v>
      </c>
      <c r="D125" s="227">
        <v>23</v>
      </c>
      <c r="E125" s="231"/>
      <c r="F125" s="229">
        <f t="shared" si="5"/>
        <v>0</v>
      </c>
      <c r="I125" s="91"/>
      <c r="K125" s="91"/>
      <c r="M125" s="91"/>
    </row>
    <row r="126" spans="1:13" ht="12.75">
      <c r="A126" s="225" t="s">
        <v>158</v>
      </c>
      <c r="B126" s="43" t="s">
        <v>280</v>
      </c>
      <c r="C126" s="226" t="s">
        <v>26</v>
      </c>
      <c r="D126" s="227">
        <v>52.64</v>
      </c>
      <c r="E126" s="228"/>
      <c r="F126" s="229">
        <f t="shared" si="5"/>
        <v>0</v>
      </c>
      <c r="I126" s="91"/>
      <c r="K126" s="91"/>
      <c r="M126" s="91"/>
    </row>
    <row r="127" spans="1:13" ht="12.75">
      <c r="A127" s="225" t="s">
        <v>159</v>
      </c>
      <c r="B127" s="43" t="s">
        <v>281</v>
      </c>
      <c r="C127" s="226" t="s">
        <v>26</v>
      </c>
      <c r="D127" s="227">
        <v>149.78</v>
      </c>
      <c r="E127" s="228"/>
      <c r="F127" s="229">
        <f t="shared" si="5"/>
        <v>0</v>
      </c>
      <c r="I127" s="91"/>
      <c r="K127" s="91"/>
      <c r="M127" s="91"/>
    </row>
    <row r="128" spans="1:13" ht="22.5">
      <c r="A128" s="225" t="s">
        <v>160</v>
      </c>
      <c r="B128" s="43" t="s">
        <v>282</v>
      </c>
      <c r="C128" s="226" t="s">
        <v>284</v>
      </c>
      <c r="D128" s="227">
        <v>4</v>
      </c>
      <c r="E128" s="228"/>
      <c r="F128" s="229">
        <f t="shared" si="5"/>
        <v>0</v>
      </c>
      <c r="I128" s="91"/>
      <c r="K128" s="91"/>
      <c r="M128" s="91"/>
    </row>
    <row r="129" spans="1:13" ht="12.75">
      <c r="A129" s="225" t="s">
        <v>161</v>
      </c>
      <c r="B129" s="43" t="s">
        <v>283</v>
      </c>
      <c r="C129" s="226" t="s">
        <v>26</v>
      </c>
      <c r="D129" s="227">
        <v>202.42</v>
      </c>
      <c r="E129" s="228"/>
      <c r="F129" s="229">
        <f t="shared" si="5"/>
        <v>0</v>
      </c>
      <c r="I129" s="91"/>
      <c r="K129" s="91"/>
      <c r="M129" s="91"/>
    </row>
    <row r="130" spans="1:13" ht="22.5">
      <c r="A130" s="225" t="s">
        <v>162</v>
      </c>
      <c r="B130" s="237" t="s">
        <v>275</v>
      </c>
      <c r="C130" s="226" t="s">
        <v>2</v>
      </c>
      <c r="D130" s="227">
        <v>2000</v>
      </c>
      <c r="E130" s="228"/>
      <c r="F130" s="229">
        <f t="shared" si="5"/>
        <v>0</v>
      </c>
      <c r="I130" s="91"/>
      <c r="K130" s="91"/>
      <c r="M130" s="91"/>
    </row>
    <row r="131" spans="1:13" ht="22.5">
      <c r="A131" s="225" t="s">
        <v>163</v>
      </c>
      <c r="B131" s="237" t="s">
        <v>274</v>
      </c>
      <c r="C131" s="226" t="s">
        <v>26</v>
      </c>
      <c r="D131" s="227">
        <v>250</v>
      </c>
      <c r="E131" s="228"/>
      <c r="F131" s="229">
        <f t="shared" si="5"/>
        <v>0</v>
      </c>
      <c r="I131" s="91"/>
      <c r="K131" s="91"/>
      <c r="M131" s="91"/>
    </row>
    <row r="132" spans="1:13" ht="12.75">
      <c r="A132" s="205"/>
      <c r="B132" s="218"/>
      <c r="C132" s="44"/>
      <c r="D132" s="33"/>
      <c r="E132" s="61"/>
      <c r="F132" s="69"/>
      <c r="I132" s="91"/>
      <c r="K132" s="91"/>
      <c r="M132" s="91"/>
    </row>
    <row r="133" spans="1:13" ht="12.75">
      <c r="A133" s="205"/>
      <c r="B133" s="99" t="s">
        <v>164</v>
      </c>
      <c r="C133" s="100"/>
      <c r="D133" s="101"/>
      <c r="E133" s="102"/>
      <c r="F133" s="106">
        <f>SUM(F123:F132)</f>
        <v>0</v>
      </c>
      <c r="I133" s="91"/>
      <c r="K133" s="91"/>
      <c r="M133" s="91"/>
    </row>
    <row r="134" spans="1:6" ht="12.75">
      <c r="A134" s="38">
        <v>9</v>
      </c>
      <c r="B134" s="51" t="s">
        <v>396</v>
      </c>
      <c r="C134" s="44"/>
      <c r="D134" s="21"/>
      <c r="E134" s="53"/>
      <c r="F134" s="69"/>
    </row>
    <row r="135" spans="1:6" ht="12.75">
      <c r="A135" s="57" t="s">
        <v>165</v>
      </c>
      <c r="B135" s="43" t="s">
        <v>286</v>
      </c>
      <c r="C135" s="226" t="s">
        <v>288</v>
      </c>
      <c r="D135" s="33">
        <v>4176.9</v>
      </c>
      <c r="E135" s="82"/>
      <c r="F135" s="69">
        <f aca="true" t="shared" si="6" ref="F135:F163">D135*E135</f>
        <v>0</v>
      </c>
    </row>
    <row r="136" spans="1:6" ht="22.5">
      <c r="A136" s="225" t="s">
        <v>166</v>
      </c>
      <c r="B136" s="43" t="s">
        <v>287</v>
      </c>
      <c r="C136" s="226" t="s">
        <v>2</v>
      </c>
      <c r="D136" s="227">
        <v>10404</v>
      </c>
      <c r="E136" s="228"/>
      <c r="F136" s="229">
        <f t="shared" si="6"/>
        <v>0</v>
      </c>
    </row>
    <row r="137" spans="1:6" ht="22.5">
      <c r="A137" s="57" t="s">
        <v>167</v>
      </c>
      <c r="B137" s="237" t="s">
        <v>274</v>
      </c>
      <c r="C137" s="226" t="s">
        <v>26</v>
      </c>
      <c r="D137" s="227">
        <v>1156</v>
      </c>
      <c r="E137" s="228"/>
      <c r="F137" s="229">
        <f t="shared" si="6"/>
        <v>0</v>
      </c>
    </row>
    <row r="138" spans="1:6" ht="33.75">
      <c r="A138" s="225" t="s">
        <v>168</v>
      </c>
      <c r="B138" s="43" t="s">
        <v>289</v>
      </c>
      <c r="C138" s="226" t="s">
        <v>26</v>
      </c>
      <c r="D138" s="227">
        <v>578</v>
      </c>
      <c r="E138" s="228"/>
      <c r="F138" s="229">
        <f t="shared" si="6"/>
        <v>0</v>
      </c>
    </row>
    <row r="139" spans="1:6" ht="22.5">
      <c r="A139" s="57" t="s">
        <v>169</v>
      </c>
      <c r="B139" s="43" t="s">
        <v>290</v>
      </c>
      <c r="C139" s="226" t="s">
        <v>1</v>
      </c>
      <c r="D139" s="227">
        <v>31.5</v>
      </c>
      <c r="E139" s="228"/>
      <c r="F139" s="229">
        <f t="shared" si="6"/>
        <v>0</v>
      </c>
    </row>
    <row r="140" spans="1:6" ht="12.75" customHeight="1">
      <c r="A140" s="225" t="s">
        <v>170</v>
      </c>
      <c r="B140" s="43" t="s">
        <v>291</v>
      </c>
      <c r="C140" s="226" t="s">
        <v>1</v>
      </c>
      <c r="D140" s="227">
        <v>102</v>
      </c>
      <c r="E140" s="228"/>
      <c r="F140" s="229">
        <f t="shared" si="6"/>
        <v>0</v>
      </c>
    </row>
    <row r="141" spans="1:6" ht="12.75" customHeight="1">
      <c r="A141" s="57" t="s">
        <v>171</v>
      </c>
      <c r="B141" s="43" t="s">
        <v>292</v>
      </c>
      <c r="C141" s="226" t="s">
        <v>1</v>
      </c>
      <c r="D141" s="227">
        <v>102</v>
      </c>
      <c r="E141" s="228"/>
      <c r="F141" s="229">
        <f t="shared" si="6"/>
        <v>0</v>
      </c>
    </row>
    <row r="142" spans="1:6" ht="12.75" customHeight="1">
      <c r="A142" s="225" t="s">
        <v>172</v>
      </c>
      <c r="B142" s="43" t="s">
        <v>293</v>
      </c>
      <c r="C142" s="226" t="s">
        <v>26</v>
      </c>
      <c r="D142" s="227">
        <v>153</v>
      </c>
      <c r="E142" s="228"/>
      <c r="F142" s="229">
        <f t="shared" si="6"/>
        <v>0</v>
      </c>
    </row>
    <row r="143" spans="1:6" ht="12.75" customHeight="1">
      <c r="A143" s="57"/>
      <c r="B143" s="43"/>
      <c r="C143" s="44"/>
      <c r="D143" s="33"/>
      <c r="E143" s="82"/>
      <c r="F143" s="69"/>
    </row>
    <row r="144" spans="1:6" ht="12.75">
      <c r="A144" s="57"/>
      <c r="B144" s="99" t="s">
        <v>173</v>
      </c>
      <c r="C144" s="100"/>
      <c r="D144" s="101"/>
      <c r="E144" s="102"/>
      <c r="F144" s="106">
        <f>SUM(F135:F143)</f>
        <v>0</v>
      </c>
    </row>
    <row r="145" spans="1:6" ht="12.75">
      <c r="A145" s="38">
        <v>10</v>
      </c>
      <c r="B145" s="51" t="s">
        <v>174</v>
      </c>
      <c r="C145" s="44"/>
      <c r="D145" s="33"/>
      <c r="E145" s="82"/>
      <c r="F145" s="69"/>
    </row>
    <row r="146" spans="1:6" ht="22.5">
      <c r="A146" s="225" t="s">
        <v>175</v>
      </c>
      <c r="B146" s="43" t="s">
        <v>294</v>
      </c>
      <c r="C146" s="226" t="s">
        <v>1</v>
      </c>
      <c r="D146" s="227">
        <v>354.5</v>
      </c>
      <c r="E146" s="228"/>
      <c r="F146" s="229">
        <f>D146*E146</f>
        <v>0</v>
      </c>
    </row>
    <row r="147" spans="1:6" ht="22.5">
      <c r="A147" s="225" t="s">
        <v>176</v>
      </c>
      <c r="B147" s="43" t="s">
        <v>295</v>
      </c>
      <c r="C147" s="226" t="s">
        <v>3</v>
      </c>
      <c r="D147" s="227">
        <v>14</v>
      </c>
      <c r="E147" s="228"/>
      <c r="F147" s="229">
        <f>D147*E147</f>
        <v>0</v>
      </c>
    </row>
    <row r="148" spans="1:6" ht="12.75">
      <c r="A148" s="225" t="s">
        <v>177</v>
      </c>
      <c r="B148" s="43" t="s">
        <v>296</v>
      </c>
      <c r="C148" s="226" t="s">
        <v>1</v>
      </c>
      <c r="D148" s="227">
        <v>71</v>
      </c>
      <c r="E148" s="228"/>
      <c r="F148" s="229">
        <f>D148*E148</f>
        <v>0</v>
      </c>
    </row>
    <row r="149" spans="1:6" ht="12.75">
      <c r="A149" s="225" t="s">
        <v>178</v>
      </c>
      <c r="B149" s="43" t="s">
        <v>297</v>
      </c>
      <c r="C149" s="226" t="s">
        <v>3</v>
      </c>
      <c r="D149" s="227">
        <v>14</v>
      </c>
      <c r="E149" s="228"/>
      <c r="F149" s="229">
        <f>D149*E149</f>
        <v>0</v>
      </c>
    </row>
    <row r="150" spans="1:6" ht="15" customHeight="1">
      <c r="A150" s="225" t="s">
        <v>179</v>
      </c>
      <c r="B150" s="43" t="s">
        <v>298</v>
      </c>
      <c r="C150" s="226" t="s">
        <v>3</v>
      </c>
      <c r="D150" s="227">
        <v>14</v>
      </c>
      <c r="E150" s="228"/>
      <c r="F150" s="229">
        <f>D150*E150</f>
        <v>0</v>
      </c>
    </row>
    <row r="151" spans="1:6" ht="12.75">
      <c r="A151" s="57"/>
      <c r="B151" s="200"/>
      <c r="C151" s="44"/>
      <c r="D151" s="21"/>
      <c r="E151" s="61"/>
      <c r="F151" s="203"/>
    </row>
    <row r="152" spans="1:6" ht="13.5" thickBot="1">
      <c r="A152" s="207"/>
      <c r="B152" s="64"/>
      <c r="C152" s="65"/>
      <c r="D152" s="216"/>
      <c r="E152" s="211"/>
      <c r="F152" s="71"/>
    </row>
    <row r="153" spans="1:6" ht="13.5" thickBot="1">
      <c r="A153" s="205"/>
      <c r="B153" s="43"/>
      <c r="C153" s="44"/>
      <c r="D153" s="33"/>
      <c r="E153" s="82"/>
      <c r="F153" s="69"/>
    </row>
    <row r="154" spans="1:6" ht="15">
      <c r="A154" s="48"/>
      <c r="B154" s="17"/>
      <c r="C154" s="16"/>
      <c r="D154" s="24"/>
      <c r="E154" s="18" t="s">
        <v>4</v>
      </c>
      <c r="F154" s="90" t="s">
        <v>4</v>
      </c>
    </row>
    <row r="155" spans="1:6" ht="15">
      <c r="A155" s="49" t="s">
        <v>11</v>
      </c>
      <c r="B155" s="19" t="s">
        <v>5</v>
      </c>
      <c r="C155" s="19" t="s">
        <v>6</v>
      </c>
      <c r="D155" s="25" t="s">
        <v>7</v>
      </c>
      <c r="E155" s="20" t="s">
        <v>8</v>
      </c>
      <c r="F155" s="32" t="s">
        <v>14</v>
      </c>
    </row>
    <row r="156" spans="1:6" ht="13.5" thickBot="1">
      <c r="A156" s="73"/>
      <c r="B156" s="74"/>
      <c r="C156" s="75"/>
      <c r="D156" s="76"/>
      <c r="E156" s="77" t="s">
        <v>9</v>
      </c>
      <c r="F156" s="78" t="s">
        <v>9</v>
      </c>
    </row>
    <row r="157" spans="1:6" ht="22.5">
      <c r="A157" s="225" t="s">
        <v>180</v>
      </c>
      <c r="B157" s="43" t="s">
        <v>299</v>
      </c>
      <c r="C157" s="226" t="s">
        <v>3</v>
      </c>
      <c r="D157" s="227">
        <v>14</v>
      </c>
      <c r="E157" s="228"/>
      <c r="F157" s="229">
        <f t="shared" si="6"/>
        <v>0</v>
      </c>
    </row>
    <row r="158" spans="1:6" ht="12.75">
      <c r="A158" s="225" t="s">
        <v>181</v>
      </c>
      <c r="B158" s="43" t="s">
        <v>300</v>
      </c>
      <c r="C158" s="226" t="s">
        <v>3</v>
      </c>
      <c r="D158" s="227">
        <v>14</v>
      </c>
      <c r="E158" s="228"/>
      <c r="F158" s="229">
        <f t="shared" si="6"/>
        <v>0</v>
      </c>
    </row>
    <row r="159" spans="1:6" ht="22.5">
      <c r="A159" s="225" t="s">
        <v>182</v>
      </c>
      <c r="B159" s="43" t="s">
        <v>301</v>
      </c>
      <c r="C159" s="226" t="s">
        <v>3</v>
      </c>
      <c r="D159" s="227">
        <v>28</v>
      </c>
      <c r="E159" s="228"/>
      <c r="F159" s="229">
        <f t="shared" si="6"/>
        <v>0</v>
      </c>
    </row>
    <row r="160" spans="1:6" ht="22.5">
      <c r="A160" s="225" t="s">
        <v>183</v>
      </c>
      <c r="B160" s="43" t="s">
        <v>302</v>
      </c>
      <c r="C160" s="226" t="s">
        <v>3</v>
      </c>
      <c r="D160" s="227">
        <v>14</v>
      </c>
      <c r="E160" s="228"/>
      <c r="F160" s="229">
        <f t="shared" si="6"/>
        <v>0</v>
      </c>
    </row>
    <row r="161" spans="1:6" ht="22.5">
      <c r="A161" s="225" t="s">
        <v>184</v>
      </c>
      <c r="B161" s="43" t="s">
        <v>303</v>
      </c>
      <c r="C161" s="226" t="s">
        <v>53</v>
      </c>
      <c r="D161" s="227">
        <v>10.65</v>
      </c>
      <c r="E161" s="228"/>
      <c r="F161" s="229">
        <f t="shared" si="6"/>
        <v>0</v>
      </c>
    </row>
    <row r="162" spans="1:6" ht="22.5">
      <c r="A162" s="225" t="s">
        <v>185</v>
      </c>
      <c r="B162" s="43" t="s">
        <v>304</v>
      </c>
      <c r="C162" s="226" t="s">
        <v>53</v>
      </c>
      <c r="D162" s="227">
        <v>10.65</v>
      </c>
      <c r="E162" s="228"/>
      <c r="F162" s="229">
        <f t="shared" si="6"/>
        <v>0</v>
      </c>
    </row>
    <row r="163" spans="1:6" ht="15" customHeight="1">
      <c r="A163" s="225" t="s">
        <v>186</v>
      </c>
      <c r="B163" s="43" t="s">
        <v>395</v>
      </c>
      <c r="C163" s="226" t="s">
        <v>1</v>
      </c>
      <c r="D163" s="227">
        <v>42</v>
      </c>
      <c r="E163" s="228"/>
      <c r="F163" s="229">
        <f t="shared" si="6"/>
        <v>0</v>
      </c>
    </row>
    <row r="164" spans="1:6" ht="12.75">
      <c r="A164" s="57"/>
      <c r="B164" s="43"/>
      <c r="C164" s="44"/>
      <c r="D164" s="33"/>
      <c r="E164" s="61"/>
      <c r="F164" s="69"/>
    </row>
    <row r="165" spans="1:6" ht="12.75">
      <c r="A165" s="205"/>
      <c r="B165" s="99" t="s">
        <v>187</v>
      </c>
      <c r="C165" s="100"/>
      <c r="D165" s="101"/>
      <c r="E165" s="102"/>
      <c r="F165" s="106">
        <f>SUM(F146:F163)</f>
        <v>0</v>
      </c>
    </row>
    <row r="166" spans="1:6" ht="12.75">
      <c r="A166" s="38">
        <v>11</v>
      </c>
      <c r="B166" s="51" t="s">
        <v>188</v>
      </c>
      <c r="C166" s="44"/>
      <c r="D166" s="21"/>
      <c r="E166" s="53"/>
      <c r="F166" s="69"/>
    </row>
    <row r="167" spans="1:6" ht="22.5">
      <c r="A167" s="225" t="s">
        <v>189</v>
      </c>
      <c r="B167" s="43" t="s">
        <v>305</v>
      </c>
      <c r="C167" s="226" t="s">
        <v>1</v>
      </c>
      <c r="D167" s="227">
        <v>3500</v>
      </c>
      <c r="E167" s="228"/>
      <c r="F167" s="229">
        <f aca="true" t="shared" si="7" ref="F167:F185">D167*E167</f>
        <v>0</v>
      </c>
    </row>
    <row r="168" spans="1:6" ht="22.5">
      <c r="A168" s="225" t="s">
        <v>190</v>
      </c>
      <c r="B168" s="43" t="s">
        <v>306</v>
      </c>
      <c r="C168" s="226" t="s">
        <v>1</v>
      </c>
      <c r="D168" s="227">
        <v>890</v>
      </c>
      <c r="E168" s="228"/>
      <c r="F168" s="229">
        <f t="shared" si="7"/>
        <v>0</v>
      </c>
    </row>
    <row r="169" spans="1:6" ht="22.5">
      <c r="A169" s="225" t="s">
        <v>191</v>
      </c>
      <c r="B169" s="43" t="s">
        <v>308</v>
      </c>
      <c r="C169" s="226" t="s">
        <v>3</v>
      </c>
      <c r="D169" s="227">
        <v>1</v>
      </c>
      <c r="E169" s="228"/>
      <c r="F169" s="229">
        <f t="shared" si="7"/>
        <v>0</v>
      </c>
    </row>
    <row r="170" spans="1:6" ht="22.5">
      <c r="A170" s="225" t="s">
        <v>192</v>
      </c>
      <c r="B170" s="43" t="s">
        <v>307</v>
      </c>
      <c r="C170" s="226" t="s">
        <v>3</v>
      </c>
      <c r="D170" s="227">
        <v>4</v>
      </c>
      <c r="E170" s="228"/>
      <c r="F170" s="229">
        <f t="shared" si="7"/>
        <v>0</v>
      </c>
    </row>
    <row r="171" spans="1:6" ht="12.75">
      <c r="A171" s="225" t="s">
        <v>193</v>
      </c>
      <c r="B171" s="43" t="s">
        <v>309</v>
      </c>
      <c r="C171" s="226" t="s">
        <v>2</v>
      </c>
      <c r="D171" s="227">
        <v>12</v>
      </c>
      <c r="E171" s="228"/>
      <c r="F171" s="229">
        <f t="shared" si="7"/>
        <v>0</v>
      </c>
    </row>
    <row r="172" spans="1:6" ht="22.5">
      <c r="A172" s="225" t="s">
        <v>194</v>
      </c>
      <c r="B172" s="43" t="s">
        <v>310</v>
      </c>
      <c r="C172" s="226" t="s">
        <v>3</v>
      </c>
      <c r="D172" s="227">
        <v>30</v>
      </c>
      <c r="E172" s="228"/>
      <c r="F172" s="229">
        <f t="shared" si="7"/>
        <v>0</v>
      </c>
    </row>
    <row r="173" spans="1:6" ht="22.5">
      <c r="A173" s="225" t="s">
        <v>195</v>
      </c>
      <c r="B173" s="43" t="s">
        <v>311</v>
      </c>
      <c r="C173" s="226" t="s">
        <v>3</v>
      </c>
      <c r="D173" s="227">
        <v>30</v>
      </c>
      <c r="E173" s="228"/>
      <c r="F173" s="229">
        <f t="shared" si="7"/>
        <v>0</v>
      </c>
    </row>
    <row r="174" spans="1:6" ht="22.5">
      <c r="A174" s="225" t="s">
        <v>196</v>
      </c>
      <c r="B174" s="43" t="s">
        <v>312</v>
      </c>
      <c r="C174" s="226" t="s">
        <v>3</v>
      </c>
      <c r="D174" s="227">
        <v>20</v>
      </c>
      <c r="E174" s="228"/>
      <c r="F174" s="229">
        <f t="shared" si="7"/>
        <v>0</v>
      </c>
    </row>
    <row r="175" spans="1:6" ht="22.5">
      <c r="A175" s="225" t="s">
        <v>197</v>
      </c>
      <c r="B175" s="43" t="s">
        <v>313</v>
      </c>
      <c r="C175" s="226" t="s">
        <v>3</v>
      </c>
      <c r="D175" s="227">
        <v>3</v>
      </c>
      <c r="E175" s="228"/>
      <c r="F175" s="229">
        <f t="shared" si="7"/>
        <v>0</v>
      </c>
    </row>
    <row r="176" spans="1:6" ht="12.75">
      <c r="A176" s="225" t="s">
        <v>198</v>
      </c>
      <c r="B176" s="43" t="s">
        <v>314</v>
      </c>
      <c r="C176" s="226" t="s">
        <v>3</v>
      </c>
      <c r="D176" s="227">
        <v>15</v>
      </c>
      <c r="E176" s="228"/>
      <c r="F176" s="229">
        <f t="shared" si="7"/>
        <v>0</v>
      </c>
    </row>
    <row r="177" spans="1:6" ht="33.75">
      <c r="A177" s="225" t="s">
        <v>199</v>
      </c>
      <c r="B177" s="43" t="s">
        <v>315</v>
      </c>
      <c r="C177" s="226" t="s">
        <v>3</v>
      </c>
      <c r="D177" s="227">
        <v>100</v>
      </c>
      <c r="E177" s="228"/>
      <c r="F177" s="229">
        <f t="shared" si="7"/>
        <v>0</v>
      </c>
    </row>
    <row r="178" spans="1:6" ht="22.5">
      <c r="A178" s="225" t="s">
        <v>200</v>
      </c>
      <c r="B178" s="43" t="s">
        <v>316</v>
      </c>
      <c r="C178" s="226" t="s">
        <v>1</v>
      </c>
      <c r="D178" s="227">
        <v>1200</v>
      </c>
      <c r="E178" s="228"/>
      <c r="F178" s="229">
        <f t="shared" si="7"/>
        <v>0</v>
      </c>
    </row>
    <row r="179" spans="1:6" ht="12.75">
      <c r="A179" s="225" t="s">
        <v>201</v>
      </c>
      <c r="B179" s="43" t="s">
        <v>317</v>
      </c>
      <c r="C179" s="226" t="s">
        <v>284</v>
      </c>
      <c r="D179" s="227">
        <v>240</v>
      </c>
      <c r="E179" s="228"/>
      <c r="F179" s="229">
        <f t="shared" si="7"/>
        <v>0</v>
      </c>
    </row>
    <row r="180" spans="1:6" ht="33.75">
      <c r="A180" s="225" t="s">
        <v>202</v>
      </c>
      <c r="B180" s="43" t="s">
        <v>318</v>
      </c>
      <c r="C180" s="226" t="s">
        <v>3</v>
      </c>
      <c r="D180" s="227">
        <v>5</v>
      </c>
      <c r="E180" s="228"/>
      <c r="F180" s="229">
        <f t="shared" si="7"/>
        <v>0</v>
      </c>
    </row>
    <row r="181" spans="1:6" ht="22.5">
      <c r="A181" s="225" t="s">
        <v>203</v>
      </c>
      <c r="B181" s="43" t="s">
        <v>319</v>
      </c>
      <c r="C181" s="226" t="s">
        <v>1</v>
      </c>
      <c r="D181" s="227">
        <v>350</v>
      </c>
      <c r="E181" s="228"/>
      <c r="F181" s="229">
        <f t="shared" si="7"/>
        <v>0</v>
      </c>
    </row>
    <row r="182" spans="1:6" ht="12.75">
      <c r="A182" s="225" t="s">
        <v>204</v>
      </c>
      <c r="B182" s="43" t="s">
        <v>320</v>
      </c>
      <c r="C182" s="226" t="s">
        <v>3</v>
      </c>
      <c r="D182" s="227">
        <v>6</v>
      </c>
      <c r="E182" s="228"/>
      <c r="F182" s="229">
        <f t="shared" si="7"/>
        <v>0</v>
      </c>
    </row>
    <row r="183" spans="1:6" ht="22.5">
      <c r="A183" s="225" t="s">
        <v>205</v>
      </c>
      <c r="B183" s="43" t="s">
        <v>321</v>
      </c>
      <c r="C183" s="226" t="s">
        <v>3</v>
      </c>
      <c r="D183" s="227">
        <v>3</v>
      </c>
      <c r="E183" s="228"/>
      <c r="F183" s="229">
        <f t="shared" si="7"/>
        <v>0</v>
      </c>
    </row>
    <row r="184" spans="1:6" ht="22.5">
      <c r="A184" s="225" t="s">
        <v>206</v>
      </c>
      <c r="B184" s="43" t="s">
        <v>322</v>
      </c>
      <c r="C184" s="226" t="s">
        <v>3</v>
      </c>
      <c r="D184" s="227">
        <v>30</v>
      </c>
      <c r="E184" s="228"/>
      <c r="F184" s="229">
        <f t="shared" si="7"/>
        <v>0</v>
      </c>
    </row>
    <row r="185" spans="1:6" ht="22.5">
      <c r="A185" s="225" t="s">
        <v>207</v>
      </c>
      <c r="B185" s="43" t="s">
        <v>323</v>
      </c>
      <c r="C185" s="226" t="s">
        <v>1</v>
      </c>
      <c r="D185" s="227">
        <v>1300</v>
      </c>
      <c r="E185" s="228"/>
      <c r="F185" s="229">
        <f t="shared" si="7"/>
        <v>0</v>
      </c>
    </row>
    <row r="186" spans="1:6" ht="12.75">
      <c r="A186" s="225" t="s">
        <v>208</v>
      </c>
      <c r="B186" s="43" t="s">
        <v>324</v>
      </c>
      <c r="C186" s="226" t="s">
        <v>3</v>
      </c>
      <c r="D186" s="227">
        <v>3</v>
      </c>
      <c r="E186" s="228"/>
      <c r="F186" s="229">
        <f>D186*E186</f>
        <v>0</v>
      </c>
    </row>
    <row r="187" spans="1:6" ht="12.75">
      <c r="A187" s="225" t="s">
        <v>209</v>
      </c>
      <c r="B187" s="43" t="s">
        <v>325</v>
      </c>
      <c r="C187" s="226" t="s">
        <v>3</v>
      </c>
      <c r="D187" s="227">
        <v>1</v>
      </c>
      <c r="E187" s="228"/>
      <c r="F187" s="229">
        <f aca="true" t="shared" si="8" ref="F187:F194">D187*E187</f>
        <v>0</v>
      </c>
    </row>
    <row r="188" spans="1:6" ht="12.75">
      <c r="A188" s="225" t="s">
        <v>210</v>
      </c>
      <c r="B188" s="43" t="s">
        <v>326</v>
      </c>
      <c r="C188" s="226" t="s">
        <v>3</v>
      </c>
      <c r="D188" s="227">
        <v>1</v>
      </c>
      <c r="E188" s="228"/>
      <c r="F188" s="229">
        <f t="shared" si="8"/>
        <v>0</v>
      </c>
    </row>
    <row r="189" spans="1:6" ht="12.75">
      <c r="A189" s="225" t="s">
        <v>211</v>
      </c>
      <c r="B189" s="43" t="s">
        <v>327</v>
      </c>
      <c r="C189" s="226" t="s">
        <v>3</v>
      </c>
      <c r="D189" s="227">
        <v>1</v>
      </c>
      <c r="E189" s="228"/>
      <c r="F189" s="229">
        <f t="shared" si="8"/>
        <v>0</v>
      </c>
    </row>
    <row r="190" spans="1:6" ht="22.5">
      <c r="A190" s="225" t="s">
        <v>212</v>
      </c>
      <c r="B190" s="43" t="s">
        <v>328</v>
      </c>
      <c r="C190" s="226" t="s">
        <v>3</v>
      </c>
      <c r="D190" s="227">
        <v>1</v>
      </c>
      <c r="E190" s="228"/>
      <c r="F190" s="229">
        <f t="shared" si="8"/>
        <v>0</v>
      </c>
    </row>
    <row r="191" spans="1:6" ht="12.75">
      <c r="A191" s="225" t="s">
        <v>213</v>
      </c>
      <c r="B191" s="43" t="s">
        <v>329</v>
      </c>
      <c r="C191" s="226" t="s">
        <v>284</v>
      </c>
      <c r="D191" s="227">
        <v>1</v>
      </c>
      <c r="E191" s="228"/>
      <c r="F191" s="229">
        <f t="shared" si="8"/>
        <v>0</v>
      </c>
    </row>
    <row r="192" spans="1:6" ht="12.75">
      <c r="A192" s="225" t="s">
        <v>214</v>
      </c>
      <c r="B192" s="43" t="s">
        <v>330</v>
      </c>
      <c r="C192" s="226" t="s">
        <v>3</v>
      </c>
      <c r="D192" s="227">
        <v>80</v>
      </c>
      <c r="E192" s="228"/>
      <c r="F192" s="229">
        <f t="shared" si="8"/>
        <v>0</v>
      </c>
    </row>
    <row r="193" spans="1:6" ht="12.75">
      <c r="A193" s="225" t="s">
        <v>215</v>
      </c>
      <c r="B193" s="43" t="s">
        <v>331</v>
      </c>
      <c r="C193" s="226" t="s">
        <v>284</v>
      </c>
      <c r="D193" s="227">
        <v>80</v>
      </c>
      <c r="E193" s="228"/>
      <c r="F193" s="229">
        <f t="shared" si="8"/>
        <v>0</v>
      </c>
    </row>
    <row r="194" spans="1:6" ht="12.75">
      <c r="A194" s="225" t="s">
        <v>216</v>
      </c>
      <c r="B194" s="43" t="s">
        <v>332</v>
      </c>
      <c r="C194" s="226" t="s">
        <v>3</v>
      </c>
      <c r="D194" s="227">
        <v>30</v>
      </c>
      <c r="E194" s="228"/>
      <c r="F194" s="229">
        <f t="shared" si="8"/>
        <v>0</v>
      </c>
    </row>
    <row r="195" spans="1:6" ht="12.75">
      <c r="A195" s="225"/>
      <c r="B195" s="43"/>
      <c r="C195" s="226"/>
      <c r="D195" s="227"/>
      <c r="E195" s="228"/>
      <c r="F195" s="229"/>
    </row>
    <row r="196" spans="1:6" ht="12.75">
      <c r="A196" s="225"/>
      <c r="B196" s="43"/>
      <c r="C196" s="226"/>
      <c r="D196" s="227"/>
      <c r="E196" s="228"/>
      <c r="F196" s="229"/>
    </row>
    <row r="197" spans="1:6" ht="13.5" thickBot="1">
      <c r="A197" s="207"/>
      <c r="B197" s="64"/>
      <c r="C197" s="65"/>
      <c r="D197" s="216"/>
      <c r="E197" s="211"/>
      <c r="F197" s="71"/>
    </row>
    <row r="198" spans="1:6" ht="13.5" thickBot="1">
      <c r="A198" s="205"/>
      <c r="B198" s="43"/>
      <c r="C198" s="44"/>
      <c r="D198" s="33"/>
      <c r="E198" s="82"/>
      <c r="F198" s="69"/>
    </row>
    <row r="199" spans="1:6" ht="15">
      <c r="A199" s="48"/>
      <c r="B199" s="17"/>
      <c r="C199" s="16"/>
      <c r="D199" s="24"/>
      <c r="E199" s="18" t="s">
        <v>4</v>
      </c>
      <c r="F199" s="90" t="s">
        <v>4</v>
      </c>
    </row>
    <row r="200" spans="1:6" ht="15">
      <c r="A200" s="49" t="s">
        <v>11</v>
      </c>
      <c r="B200" s="19" t="s">
        <v>5</v>
      </c>
      <c r="C200" s="19" t="s">
        <v>6</v>
      </c>
      <c r="D200" s="25" t="s">
        <v>7</v>
      </c>
      <c r="E200" s="20" t="s">
        <v>8</v>
      </c>
      <c r="F200" s="32" t="s">
        <v>14</v>
      </c>
    </row>
    <row r="201" spans="1:6" ht="13.5" thickBot="1">
      <c r="A201" s="73"/>
      <c r="B201" s="74"/>
      <c r="C201" s="75"/>
      <c r="D201" s="76"/>
      <c r="E201" s="77" t="s">
        <v>9</v>
      </c>
      <c r="F201" s="78" t="s">
        <v>9</v>
      </c>
    </row>
    <row r="202" spans="1:6" ht="12.75">
      <c r="A202" s="225" t="s">
        <v>217</v>
      </c>
      <c r="B202" s="43" t="s">
        <v>333</v>
      </c>
      <c r="C202" s="226" t="s">
        <v>3</v>
      </c>
      <c r="D202" s="227">
        <v>80</v>
      </c>
      <c r="E202" s="228"/>
      <c r="F202" s="229">
        <f>D202*E202</f>
        <v>0</v>
      </c>
    </row>
    <row r="203" spans="1:6" ht="12.75">
      <c r="A203" s="225" t="s">
        <v>218</v>
      </c>
      <c r="B203" s="43" t="s">
        <v>334</v>
      </c>
      <c r="C203" s="226" t="s">
        <v>284</v>
      </c>
      <c r="D203" s="227">
        <v>45</v>
      </c>
      <c r="E203" s="228"/>
      <c r="F203" s="229">
        <f>D203*E203</f>
        <v>0</v>
      </c>
    </row>
    <row r="204" spans="1:6" ht="22.5">
      <c r="A204" s="225" t="s">
        <v>219</v>
      </c>
      <c r="B204" s="43" t="s">
        <v>335</v>
      </c>
      <c r="C204" s="226" t="s">
        <v>284</v>
      </c>
      <c r="D204" s="227">
        <v>45</v>
      </c>
      <c r="E204" s="228"/>
      <c r="F204" s="229">
        <f>D204*E204</f>
        <v>0</v>
      </c>
    </row>
    <row r="205" spans="1:6" ht="33.75">
      <c r="A205" s="225" t="s">
        <v>220</v>
      </c>
      <c r="B205" s="43" t="s">
        <v>336</v>
      </c>
      <c r="C205" s="226" t="s">
        <v>3</v>
      </c>
      <c r="D205" s="227">
        <v>80</v>
      </c>
      <c r="E205" s="228"/>
      <c r="F205" s="229">
        <f>D205*E205</f>
        <v>0</v>
      </c>
    </row>
    <row r="206" spans="1:6" ht="12.75">
      <c r="A206" s="57"/>
      <c r="B206" s="43"/>
      <c r="C206" s="44"/>
      <c r="D206" s="33"/>
      <c r="E206" s="82"/>
      <c r="F206" s="69"/>
    </row>
    <row r="207" spans="1:6" ht="12.75">
      <c r="A207" s="57"/>
      <c r="B207" s="99" t="s">
        <v>221</v>
      </c>
      <c r="C207" s="100"/>
      <c r="D207" s="101"/>
      <c r="E207" s="102"/>
      <c r="F207" s="106">
        <f>SUM(F167:F206)</f>
        <v>0</v>
      </c>
    </row>
    <row r="208" spans="1:6" ht="12.75">
      <c r="A208" s="38">
        <v>12</v>
      </c>
      <c r="B208" s="51" t="s">
        <v>222</v>
      </c>
      <c r="C208" s="44"/>
      <c r="D208" s="21"/>
      <c r="E208" s="61"/>
      <c r="F208" s="203"/>
    </row>
    <row r="209" spans="1:6" ht="22.5">
      <c r="A209" s="225" t="s">
        <v>223</v>
      </c>
      <c r="B209" s="43" t="s">
        <v>337</v>
      </c>
      <c r="C209" s="226" t="s">
        <v>1</v>
      </c>
      <c r="D209" s="227">
        <v>300</v>
      </c>
      <c r="E209" s="230"/>
      <c r="F209" s="229">
        <f aca="true" t="shared" si="9" ref="F209:F233">D209*E209</f>
        <v>0</v>
      </c>
    </row>
    <row r="210" spans="1:6" ht="22.5">
      <c r="A210" s="225" t="s">
        <v>224</v>
      </c>
      <c r="B210" s="43" t="s">
        <v>338</v>
      </c>
      <c r="C210" s="226" t="s">
        <v>1</v>
      </c>
      <c r="D210" s="227">
        <v>240</v>
      </c>
      <c r="E210" s="228"/>
      <c r="F210" s="229">
        <f t="shared" si="9"/>
        <v>0</v>
      </c>
    </row>
    <row r="211" spans="1:6" ht="22.5">
      <c r="A211" s="225" t="s">
        <v>225</v>
      </c>
      <c r="B211" s="43" t="s">
        <v>339</v>
      </c>
      <c r="C211" s="226" t="s">
        <v>1</v>
      </c>
      <c r="D211" s="227">
        <v>120</v>
      </c>
      <c r="E211" s="228"/>
      <c r="F211" s="229">
        <f t="shared" si="9"/>
        <v>0</v>
      </c>
    </row>
    <row r="212" spans="1:6" ht="22.5">
      <c r="A212" s="225" t="s">
        <v>226</v>
      </c>
      <c r="B212" s="43" t="s">
        <v>340</v>
      </c>
      <c r="C212" s="226" t="s">
        <v>1</v>
      </c>
      <c r="D212" s="227">
        <v>90</v>
      </c>
      <c r="E212" s="228"/>
      <c r="F212" s="229">
        <f t="shared" si="9"/>
        <v>0</v>
      </c>
    </row>
    <row r="213" spans="1:6" ht="22.5">
      <c r="A213" s="225" t="s">
        <v>227</v>
      </c>
      <c r="B213" s="43" t="s">
        <v>341</v>
      </c>
      <c r="C213" s="226" t="s">
        <v>1</v>
      </c>
      <c r="D213" s="227">
        <v>30</v>
      </c>
      <c r="E213" s="228"/>
      <c r="F213" s="229">
        <f t="shared" si="9"/>
        <v>0</v>
      </c>
    </row>
    <row r="214" spans="1:6" ht="22.5" customHeight="1">
      <c r="A214" s="225" t="s">
        <v>228</v>
      </c>
      <c r="B214" s="240" t="s">
        <v>342</v>
      </c>
      <c r="C214" s="226" t="s">
        <v>1</v>
      </c>
      <c r="D214" s="227">
        <v>30</v>
      </c>
      <c r="E214" s="228"/>
      <c r="F214" s="229">
        <f t="shared" si="9"/>
        <v>0</v>
      </c>
    </row>
    <row r="215" spans="1:6" ht="12.75">
      <c r="A215" s="225" t="s">
        <v>229</v>
      </c>
      <c r="B215" s="43" t="s">
        <v>343</v>
      </c>
      <c r="C215" s="226" t="s">
        <v>3</v>
      </c>
      <c r="D215" s="227">
        <v>1</v>
      </c>
      <c r="E215" s="228"/>
      <c r="F215" s="229">
        <f t="shared" si="9"/>
        <v>0</v>
      </c>
    </row>
    <row r="216" spans="1:6" ht="12.75" customHeight="1">
      <c r="A216" s="225" t="s">
        <v>230</v>
      </c>
      <c r="B216" s="43" t="s">
        <v>344</v>
      </c>
      <c r="C216" s="226" t="s">
        <v>3</v>
      </c>
      <c r="D216" s="227">
        <v>11</v>
      </c>
      <c r="E216" s="228"/>
      <c r="F216" s="229">
        <f t="shared" si="9"/>
        <v>0</v>
      </c>
    </row>
    <row r="217" spans="1:6" ht="22.5">
      <c r="A217" s="225" t="s">
        <v>231</v>
      </c>
      <c r="B217" s="43" t="s">
        <v>345</v>
      </c>
      <c r="C217" s="226" t="s">
        <v>3</v>
      </c>
      <c r="D217" s="227">
        <v>4</v>
      </c>
      <c r="E217" s="228"/>
      <c r="F217" s="229">
        <f t="shared" si="9"/>
        <v>0</v>
      </c>
    </row>
    <row r="218" spans="1:6" ht="22.5">
      <c r="A218" s="225" t="s">
        <v>232</v>
      </c>
      <c r="B218" s="43" t="s">
        <v>346</v>
      </c>
      <c r="C218" s="226" t="s">
        <v>3</v>
      </c>
      <c r="D218" s="227">
        <v>8</v>
      </c>
      <c r="E218" s="228"/>
      <c r="F218" s="229">
        <f t="shared" si="9"/>
        <v>0</v>
      </c>
    </row>
    <row r="219" spans="1:6" ht="22.5">
      <c r="A219" s="225" t="s">
        <v>233</v>
      </c>
      <c r="B219" s="43" t="s">
        <v>347</v>
      </c>
      <c r="C219" s="226" t="s">
        <v>284</v>
      </c>
      <c r="D219" s="227">
        <v>5</v>
      </c>
      <c r="E219" s="228"/>
      <c r="F219" s="229">
        <f t="shared" si="9"/>
        <v>0</v>
      </c>
    </row>
    <row r="220" spans="1:6" ht="12.75">
      <c r="A220" s="225" t="s">
        <v>234</v>
      </c>
      <c r="B220" s="43" t="s">
        <v>348</v>
      </c>
      <c r="C220" s="226" t="s">
        <v>3</v>
      </c>
      <c r="D220" s="227">
        <v>5</v>
      </c>
      <c r="E220" s="228"/>
      <c r="F220" s="229">
        <f t="shared" si="9"/>
        <v>0</v>
      </c>
    </row>
    <row r="221" spans="1:6" ht="22.5">
      <c r="A221" s="225" t="s">
        <v>235</v>
      </c>
      <c r="B221" s="43" t="s">
        <v>349</v>
      </c>
      <c r="C221" s="226" t="s">
        <v>3</v>
      </c>
      <c r="D221" s="227">
        <v>5</v>
      </c>
      <c r="E221" s="228"/>
      <c r="F221" s="229">
        <f t="shared" si="9"/>
        <v>0</v>
      </c>
    </row>
    <row r="222" spans="1:6" ht="22.5">
      <c r="A222" s="225" t="s">
        <v>236</v>
      </c>
      <c r="B222" s="43" t="s">
        <v>350</v>
      </c>
      <c r="C222" s="226" t="s">
        <v>3</v>
      </c>
      <c r="D222" s="227">
        <v>5</v>
      </c>
      <c r="E222" s="228"/>
      <c r="F222" s="229">
        <f t="shared" si="9"/>
        <v>0</v>
      </c>
    </row>
    <row r="223" spans="1:6" ht="33.75">
      <c r="A223" s="225" t="s">
        <v>237</v>
      </c>
      <c r="B223" s="43" t="s">
        <v>351</v>
      </c>
      <c r="C223" s="226" t="s">
        <v>3</v>
      </c>
      <c r="D223" s="227">
        <v>3</v>
      </c>
      <c r="E223" s="228"/>
      <c r="F223" s="229">
        <f t="shared" si="9"/>
        <v>0</v>
      </c>
    </row>
    <row r="224" spans="1:6" ht="12.75">
      <c r="A224" s="225" t="s">
        <v>238</v>
      </c>
      <c r="B224" s="43" t="s">
        <v>353</v>
      </c>
      <c r="C224" s="226" t="s">
        <v>3</v>
      </c>
      <c r="D224" s="227">
        <v>90</v>
      </c>
      <c r="E224" s="228"/>
      <c r="F224" s="229">
        <f t="shared" si="9"/>
        <v>0</v>
      </c>
    </row>
    <row r="225" spans="1:6" ht="22.5">
      <c r="A225" s="225" t="s">
        <v>239</v>
      </c>
      <c r="B225" s="43" t="s">
        <v>352</v>
      </c>
      <c r="C225" s="226" t="s">
        <v>3</v>
      </c>
      <c r="D225" s="227">
        <v>3</v>
      </c>
      <c r="E225" s="228"/>
      <c r="F225" s="229">
        <f t="shared" si="9"/>
        <v>0</v>
      </c>
    </row>
    <row r="226" spans="1:6" ht="22.5">
      <c r="A226" s="225" t="s">
        <v>240</v>
      </c>
      <c r="B226" s="43" t="s">
        <v>354</v>
      </c>
      <c r="C226" s="226" t="s">
        <v>3</v>
      </c>
      <c r="D226" s="227">
        <v>1</v>
      </c>
      <c r="E226" s="228"/>
      <c r="F226" s="229">
        <f t="shared" si="9"/>
        <v>0</v>
      </c>
    </row>
    <row r="227" spans="1:6" ht="22.5">
      <c r="A227" s="225" t="s">
        <v>241</v>
      </c>
      <c r="B227" s="43" t="s">
        <v>355</v>
      </c>
      <c r="C227" s="226" t="s">
        <v>3</v>
      </c>
      <c r="D227" s="227">
        <v>70</v>
      </c>
      <c r="E227" s="228"/>
      <c r="F227" s="229">
        <f t="shared" si="9"/>
        <v>0</v>
      </c>
    </row>
    <row r="228" spans="1:6" ht="12.75">
      <c r="A228" s="225" t="s">
        <v>242</v>
      </c>
      <c r="B228" s="43" t="s">
        <v>356</v>
      </c>
      <c r="C228" s="226" t="s">
        <v>3</v>
      </c>
      <c r="D228" s="227">
        <v>2</v>
      </c>
      <c r="E228" s="228"/>
      <c r="F228" s="229">
        <f t="shared" si="9"/>
        <v>0</v>
      </c>
    </row>
    <row r="229" spans="1:6" ht="22.5">
      <c r="A229" s="225" t="s">
        <v>243</v>
      </c>
      <c r="B229" s="43" t="s">
        <v>357</v>
      </c>
      <c r="C229" s="226" t="s">
        <v>3</v>
      </c>
      <c r="D229" s="227">
        <v>2</v>
      </c>
      <c r="E229" s="228"/>
      <c r="F229" s="229">
        <f t="shared" si="9"/>
        <v>0</v>
      </c>
    </row>
    <row r="230" spans="1:6" ht="33.75">
      <c r="A230" s="225" t="s">
        <v>244</v>
      </c>
      <c r="B230" s="43" t="s">
        <v>359</v>
      </c>
      <c r="C230" s="226" t="s">
        <v>3</v>
      </c>
      <c r="D230" s="227">
        <v>2</v>
      </c>
      <c r="E230" s="228"/>
      <c r="F230" s="229">
        <f t="shared" si="9"/>
        <v>0</v>
      </c>
    </row>
    <row r="231" spans="1:6" ht="12.75">
      <c r="A231" s="225"/>
      <c r="B231" s="43"/>
      <c r="C231" s="226"/>
      <c r="D231" s="227"/>
      <c r="E231" s="228"/>
      <c r="F231" s="229"/>
    </row>
    <row r="232" spans="1:6" ht="12.75">
      <c r="A232" s="225"/>
      <c r="B232" s="43"/>
      <c r="C232" s="226"/>
      <c r="D232" s="227"/>
      <c r="E232" s="228"/>
      <c r="F232" s="229"/>
    </row>
    <row r="233" spans="1:6" ht="13.5" thickBot="1">
      <c r="A233" s="207"/>
      <c r="B233" s="64"/>
      <c r="C233" s="65"/>
      <c r="D233" s="216"/>
      <c r="E233" s="211"/>
      <c r="F233" s="71">
        <f t="shared" si="9"/>
        <v>0</v>
      </c>
    </row>
    <row r="234" spans="1:8" ht="13.5" thickBot="1">
      <c r="A234" s="206"/>
      <c r="B234" s="43"/>
      <c r="C234" s="44"/>
      <c r="D234" s="21"/>
      <c r="E234" s="61"/>
      <c r="F234" s="21"/>
      <c r="G234" s="8"/>
      <c r="H234" s="204"/>
    </row>
    <row r="235" spans="1:6" ht="15">
      <c r="A235" s="48"/>
      <c r="B235" s="17"/>
      <c r="C235" s="16"/>
      <c r="D235" s="24"/>
      <c r="E235" s="18" t="s">
        <v>4</v>
      </c>
      <c r="F235" s="90" t="s">
        <v>4</v>
      </c>
    </row>
    <row r="236" spans="1:6" ht="15">
      <c r="A236" s="49" t="s">
        <v>11</v>
      </c>
      <c r="B236" s="19" t="s">
        <v>5</v>
      </c>
      <c r="C236" s="19" t="s">
        <v>6</v>
      </c>
      <c r="D236" s="25" t="s">
        <v>7</v>
      </c>
      <c r="E236" s="20" t="s">
        <v>8</v>
      </c>
      <c r="F236" s="32" t="s">
        <v>14</v>
      </c>
    </row>
    <row r="237" spans="1:6" ht="13.5" thickBot="1">
      <c r="A237" s="73"/>
      <c r="B237" s="74"/>
      <c r="C237" s="75"/>
      <c r="D237" s="76"/>
      <c r="E237" s="77" t="s">
        <v>9</v>
      </c>
      <c r="F237" s="78" t="s">
        <v>9</v>
      </c>
    </row>
    <row r="238" spans="1:6" ht="12.75">
      <c r="A238" s="208"/>
      <c r="B238" s="62"/>
      <c r="C238" s="84"/>
      <c r="D238" s="85"/>
      <c r="E238" s="209"/>
      <c r="F238" s="210"/>
    </row>
    <row r="239" spans="1:6" ht="22.5" customHeight="1">
      <c r="A239" s="225" t="s">
        <v>245</v>
      </c>
      <c r="B239" s="43" t="s">
        <v>358</v>
      </c>
      <c r="C239" s="226" t="s">
        <v>3</v>
      </c>
      <c r="D239" s="227">
        <v>2</v>
      </c>
      <c r="E239" s="228"/>
      <c r="F239" s="229">
        <f>D239*E239</f>
        <v>0</v>
      </c>
    </row>
    <row r="240" spans="1:6" ht="22.5">
      <c r="A240" s="225" t="s">
        <v>246</v>
      </c>
      <c r="B240" s="43" t="s">
        <v>360</v>
      </c>
      <c r="C240" s="226" t="s">
        <v>3</v>
      </c>
      <c r="D240" s="230">
        <v>4</v>
      </c>
      <c r="E240" s="231"/>
      <c r="F240" s="229">
        <f>D240*E240</f>
        <v>0</v>
      </c>
    </row>
    <row r="241" spans="1:6" ht="12.75">
      <c r="A241" s="225" t="s">
        <v>247</v>
      </c>
      <c r="B241" s="43" t="s">
        <v>361</v>
      </c>
      <c r="C241" s="226" t="s">
        <v>3</v>
      </c>
      <c r="D241" s="227">
        <v>8</v>
      </c>
      <c r="E241" s="228"/>
      <c r="F241" s="229">
        <f>D241*E241</f>
        <v>0</v>
      </c>
    </row>
    <row r="242" spans="1:6" ht="33.75">
      <c r="A242" s="225" t="s">
        <v>248</v>
      </c>
      <c r="B242" s="43" t="s">
        <v>362</v>
      </c>
      <c r="C242" s="226" t="s">
        <v>3</v>
      </c>
      <c r="D242" s="227">
        <v>1</v>
      </c>
      <c r="E242" s="228"/>
      <c r="F242" s="229">
        <f>D242*E242</f>
        <v>0</v>
      </c>
    </row>
    <row r="243" spans="1:6" ht="22.5">
      <c r="A243" s="225" t="s">
        <v>249</v>
      </c>
      <c r="B243" s="43" t="s">
        <v>363</v>
      </c>
      <c r="C243" s="226" t="s">
        <v>1</v>
      </c>
      <c r="D243" s="227">
        <v>2</v>
      </c>
      <c r="E243" s="228"/>
      <c r="F243" s="229">
        <f>D243*E243</f>
        <v>0</v>
      </c>
    </row>
    <row r="244" spans="1:6" ht="12.75">
      <c r="A244" s="57"/>
      <c r="B244" s="43"/>
      <c r="C244" s="44"/>
      <c r="D244" s="33"/>
      <c r="E244" s="61"/>
      <c r="F244" s="69"/>
    </row>
    <row r="245" spans="1:6" ht="12.75">
      <c r="A245" s="205"/>
      <c r="B245" s="99" t="s">
        <v>250</v>
      </c>
      <c r="C245" s="100"/>
      <c r="D245" s="101"/>
      <c r="E245" s="102"/>
      <c r="F245" s="106">
        <f>SUM(F208:F243)</f>
        <v>0</v>
      </c>
    </row>
    <row r="246" spans="1:8" ht="12.75">
      <c r="A246" s="38">
        <v>13</v>
      </c>
      <c r="B246" s="51" t="s">
        <v>251</v>
      </c>
      <c r="C246" s="44"/>
      <c r="D246" s="33"/>
      <c r="E246" s="82"/>
      <c r="F246" s="69"/>
      <c r="H246" s="215"/>
    </row>
    <row r="247" spans="1:6" ht="12.75">
      <c r="A247" s="57" t="s">
        <v>252</v>
      </c>
      <c r="B247" s="43" t="s">
        <v>364</v>
      </c>
      <c r="C247" s="226" t="s">
        <v>26</v>
      </c>
      <c r="D247" s="33">
        <v>96</v>
      </c>
      <c r="E247" s="82"/>
      <c r="F247" s="69">
        <f>D247*E247</f>
        <v>0</v>
      </c>
    </row>
    <row r="248" spans="1:6" ht="22.5">
      <c r="A248" s="225" t="s">
        <v>253</v>
      </c>
      <c r="B248" s="43" t="s">
        <v>365</v>
      </c>
      <c r="C248" s="226" t="s">
        <v>284</v>
      </c>
      <c r="D248" s="227">
        <v>1</v>
      </c>
      <c r="E248" s="228"/>
      <c r="F248" s="229">
        <f>D248*E248</f>
        <v>0</v>
      </c>
    </row>
    <row r="249" spans="1:6" ht="12.75">
      <c r="A249" s="57"/>
      <c r="B249" s="43"/>
      <c r="C249" s="44"/>
      <c r="D249" s="33"/>
      <c r="E249" s="82"/>
      <c r="F249" s="69"/>
    </row>
    <row r="250" spans="1:6" ht="12.75">
      <c r="A250" s="57"/>
      <c r="B250" s="99" t="s">
        <v>254</v>
      </c>
      <c r="C250" s="100"/>
      <c r="D250" s="101"/>
      <c r="E250" s="102"/>
      <c r="F250" s="106">
        <f>SUM(F247:F248)</f>
        <v>0</v>
      </c>
    </row>
    <row r="251" spans="1:6" ht="12.75">
      <c r="A251" s="38">
        <v>14</v>
      </c>
      <c r="B251" s="51" t="s">
        <v>255</v>
      </c>
      <c r="C251" s="44"/>
      <c r="D251" s="33"/>
      <c r="E251" s="82"/>
      <c r="F251" s="69"/>
    </row>
    <row r="252" spans="1:6" ht="22.5">
      <c r="A252" s="225" t="s">
        <v>256</v>
      </c>
      <c r="B252" s="43" t="s">
        <v>366</v>
      </c>
      <c r="C252" s="226" t="s">
        <v>3</v>
      </c>
      <c r="D252" s="227">
        <v>20</v>
      </c>
      <c r="E252" s="228"/>
      <c r="F252" s="229">
        <f>D252*E252</f>
        <v>0</v>
      </c>
    </row>
    <row r="253" spans="1:6" ht="12.75">
      <c r="A253" s="57"/>
      <c r="B253" s="43"/>
      <c r="C253" s="44"/>
      <c r="D253" s="33"/>
      <c r="E253" s="82"/>
      <c r="F253" s="69"/>
    </row>
    <row r="254" spans="1:6" ht="12.75">
      <c r="A254" s="57"/>
      <c r="B254" s="99" t="s">
        <v>260</v>
      </c>
      <c r="C254" s="100"/>
      <c r="D254" s="101"/>
      <c r="E254" s="102"/>
      <c r="F254" s="106">
        <f>SUM(F252:F252)</f>
        <v>0</v>
      </c>
    </row>
    <row r="255" spans="1:6" ht="12.75">
      <c r="A255" s="38">
        <v>15</v>
      </c>
      <c r="B255" s="51" t="s">
        <v>258</v>
      </c>
      <c r="C255" s="44"/>
      <c r="D255" s="33"/>
      <c r="E255" s="82"/>
      <c r="F255" s="69"/>
    </row>
    <row r="256" spans="1:6" ht="12.75">
      <c r="A256" s="57" t="s">
        <v>257</v>
      </c>
      <c r="B256" s="43" t="s">
        <v>367</v>
      </c>
      <c r="C256" s="226" t="s">
        <v>26</v>
      </c>
      <c r="D256" s="33">
        <v>1029</v>
      </c>
      <c r="E256" s="82"/>
      <c r="F256" s="69">
        <f>D256*E256</f>
        <v>0</v>
      </c>
    </row>
    <row r="257" spans="1:6" ht="12.75">
      <c r="A257" s="57"/>
      <c r="B257" s="43"/>
      <c r="C257" s="44"/>
      <c r="D257" s="33"/>
      <c r="E257" s="82"/>
      <c r="F257" s="69"/>
    </row>
    <row r="258" spans="1:6" ht="12.75">
      <c r="A258" s="57"/>
      <c r="B258" s="99" t="s">
        <v>259</v>
      </c>
      <c r="C258" s="100"/>
      <c r="D258" s="101"/>
      <c r="E258" s="102"/>
      <c r="F258" s="106">
        <f>SUM(F256:F256)</f>
        <v>0</v>
      </c>
    </row>
    <row r="259" spans="1:6" ht="12.75">
      <c r="A259" s="205"/>
      <c r="B259" s="43"/>
      <c r="C259" s="44"/>
      <c r="D259" s="33"/>
      <c r="E259" s="82"/>
      <c r="F259" s="69"/>
    </row>
    <row r="260" spans="1:6" ht="12.75">
      <c r="A260" s="205"/>
      <c r="B260" s="43"/>
      <c r="C260" s="44"/>
      <c r="D260" s="33"/>
      <c r="E260" s="82"/>
      <c r="F260" s="69"/>
    </row>
    <row r="261" spans="1:6" ht="12.75">
      <c r="A261" s="205"/>
      <c r="B261" s="43"/>
      <c r="C261" s="44"/>
      <c r="D261" s="33"/>
      <c r="E261" s="82"/>
      <c r="F261" s="69"/>
    </row>
    <row r="262" spans="1:6" ht="12.75">
      <c r="A262" s="205"/>
      <c r="B262" s="43"/>
      <c r="C262" s="44"/>
      <c r="D262" s="33"/>
      <c r="E262" s="82"/>
      <c r="F262" s="69"/>
    </row>
    <row r="263" spans="1:6" ht="12.75">
      <c r="A263" s="205"/>
      <c r="B263" s="103" t="s">
        <v>385</v>
      </c>
      <c r="C263" s="104"/>
      <c r="D263" s="101"/>
      <c r="E263" s="105"/>
      <c r="F263" s="106">
        <f>SUM(F23,F48,F75,F82,F87,F100,F121,F133,F144,F165,F207,F245,F250,F254,F258)</f>
        <v>0</v>
      </c>
    </row>
    <row r="264" spans="1:6" ht="12.75">
      <c r="A264" s="205"/>
      <c r="B264" s="201"/>
      <c r="C264" s="2"/>
      <c r="D264" s="21"/>
      <c r="E264" s="202"/>
      <c r="F264" s="203"/>
    </row>
    <row r="265" spans="1:6" ht="12.75">
      <c r="A265" s="205"/>
      <c r="B265" s="201"/>
      <c r="C265" s="2"/>
      <c r="D265" s="21"/>
      <c r="E265" s="202"/>
      <c r="F265" s="203"/>
    </row>
    <row r="266" spans="1:6" ht="12.75">
      <c r="A266" s="205"/>
      <c r="B266" s="43"/>
      <c r="C266" s="44"/>
      <c r="D266" s="33"/>
      <c r="E266" s="82"/>
      <c r="F266" s="69"/>
    </row>
    <row r="267" spans="1:6" ht="12.75">
      <c r="A267" s="205"/>
      <c r="B267" s="103" t="s">
        <v>400</v>
      </c>
      <c r="C267" s="104"/>
      <c r="D267" s="101"/>
      <c r="E267" s="105"/>
      <c r="F267" s="106">
        <f>F263*1</f>
        <v>0</v>
      </c>
    </row>
    <row r="268" spans="1:6" ht="12.75">
      <c r="A268" s="205"/>
      <c r="B268" s="201"/>
      <c r="C268" s="2"/>
      <c r="D268" s="21"/>
      <c r="E268" s="202"/>
      <c r="F268" s="203"/>
    </row>
    <row r="269" spans="1:6" ht="12.75">
      <c r="A269" s="205"/>
      <c r="B269" s="201"/>
      <c r="C269" s="2"/>
      <c r="D269" s="21"/>
      <c r="E269" s="202"/>
      <c r="F269" s="203"/>
    </row>
    <row r="270" spans="1:8" ht="12.75">
      <c r="A270" s="57"/>
      <c r="B270" s="43"/>
      <c r="C270" s="44"/>
      <c r="D270" s="21"/>
      <c r="E270" s="61"/>
      <c r="F270" s="69"/>
      <c r="H270" s="21"/>
    </row>
    <row r="271" spans="1:8" ht="12.75">
      <c r="A271" s="57"/>
      <c r="B271" s="103" t="s">
        <v>386</v>
      </c>
      <c r="C271" s="104"/>
      <c r="D271" s="101"/>
      <c r="E271" s="105"/>
      <c r="F271" s="106">
        <f>F263+F267</f>
        <v>0</v>
      </c>
      <c r="H271" s="21"/>
    </row>
    <row r="272" spans="1:8" ht="12.75">
      <c r="A272" s="57"/>
      <c r="B272" s="201"/>
      <c r="C272" s="2"/>
      <c r="D272" s="21"/>
      <c r="E272" s="202"/>
      <c r="F272" s="203"/>
      <c r="H272" s="21"/>
    </row>
    <row r="273" spans="1:8" ht="12.75">
      <c r="A273" s="57"/>
      <c r="B273" s="201"/>
      <c r="C273" s="2"/>
      <c r="D273" s="21"/>
      <c r="E273" s="202"/>
      <c r="F273" s="203"/>
      <c r="H273" s="21"/>
    </row>
    <row r="274" spans="1:8" ht="12.75">
      <c r="A274" s="57"/>
      <c r="B274" s="201"/>
      <c r="C274" s="2"/>
      <c r="D274" s="21"/>
      <c r="E274" s="202"/>
      <c r="F274" s="203"/>
      <c r="H274" s="21"/>
    </row>
    <row r="275" spans="1:8" ht="13.5" thickBot="1">
      <c r="A275" s="79"/>
      <c r="B275" s="64"/>
      <c r="C275" s="65"/>
      <c r="D275" s="216"/>
      <c r="E275" s="211"/>
      <c r="F275" s="71"/>
      <c r="H275" s="21"/>
    </row>
  </sheetData>
  <sheetProtection/>
  <mergeCells count="4">
    <mergeCell ref="B7:D7"/>
    <mergeCell ref="B9:D9"/>
    <mergeCell ref="B3:C3"/>
    <mergeCell ref="B5:C5"/>
  </mergeCells>
  <conditionalFormatting sqref="D134 D166 D23:E23 D15:E16 D234 E259:E262 D22:D24 D48:E56 D76:E81 D83:E86 D215:E226 E209:E226 H270:H275 D88:E97 D99:E99 D208:E208 E266 D270:E274 D238:E240 D231:E233 E231:E234 H25:H43 D47:D56 D60:E74 D101:E106 D114:E120 D122:E133 D151:E151">
    <cfRule type="cellIs" priority="206" dxfId="0" operator="equal" stopIfTrue="1">
      <formula>0</formula>
    </cfRule>
  </conditionalFormatting>
  <conditionalFormatting sqref="D112:E113">
    <cfRule type="cellIs" priority="35" dxfId="0" operator="equal" stopIfTrue="1">
      <formula>0</formula>
    </cfRule>
  </conditionalFormatting>
  <conditionalFormatting sqref="D75:E75">
    <cfRule type="cellIs" priority="20" dxfId="0" operator="equal" stopIfTrue="1">
      <formula>0</formula>
    </cfRule>
  </conditionalFormatting>
  <conditionalFormatting sqref="D82:E82">
    <cfRule type="cellIs" priority="19" dxfId="0" operator="equal" stopIfTrue="1">
      <formula>0</formula>
    </cfRule>
  </conditionalFormatting>
  <conditionalFormatting sqref="D87:E87">
    <cfRule type="cellIs" priority="17" dxfId="0" operator="equal" stopIfTrue="1">
      <formula>0</formula>
    </cfRule>
  </conditionalFormatting>
  <conditionalFormatting sqref="D100:E100">
    <cfRule type="cellIs" priority="16" dxfId="0" operator="equal" stopIfTrue="1">
      <formula>0</formula>
    </cfRule>
  </conditionalFormatting>
  <conditionalFormatting sqref="D121:E121">
    <cfRule type="cellIs" priority="15" dxfId="0" operator="equal" stopIfTrue="1">
      <formula>0</formula>
    </cfRule>
  </conditionalFormatting>
  <conditionalFormatting sqref="D144:E144">
    <cfRule type="cellIs" priority="14" dxfId="0" operator="equal" stopIfTrue="1">
      <formula>0</formula>
    </cfRule>
  </conditionalFormatting>
  <conditionalFormatting sqref="D165:E165">
    <cfRule type="cellIs" priority="13" dxfId="0" operator="equal" stopIfTrue="1">
      <formula>0</formula>
    </cfRule>
  </conditionalFormatting>
  <conditionalFormatting sqref="D245:E245">
    <cfRule type="cellIs" priority="12" dxfId="0" operator="equal" stopIfTrue="1">
      <formula>0</formula>
    </cfRule>
  </conditionalFormatting>
  <conditionalFormatting sqref="D254:E254">
    <cfRule type="cellIs" priority="10" dxfId="0" operator="equal" stopIfTrue="1">
      <formula>0</formula>
    </cfRule>
  </conditionalFormatting>
  <conditionalFormatting sqref="D250:E250">
    <cfRule type="cellIs" priority="11" dxfId="0" operator="equal" stopIfTrue="1">
      <formula>0</formula>
    </cfRule>
  </conditionalFormatting>
  <conditionalFormatting sqref="D258:E258">
    <cfRule type="cellIs" priority="9" dxfId="0" operator="equal" stopIfTrue="1">
      <formula>0</formula>
    </cfRule>
  </conditionalFormatting>
  <conditionalFormatting sqref="D98:E98">
    <cfRule type="cellIs" priority="8" dxfId="0" operator="equal" stopIfTrue="1">
      <formula>0</formula>
    </cfRule>
  </conditionalFormatting>
  <conditionalFormatting sqref="D111:E111 E110">
    <cfRule type="cellIs" priority="7" dxfId="0" operator="equal" stopIfTrue="1">
      <formula>0</formula>
    </cfRule>
  </conditionalFormatting>
  <conditionalFormatting sqref="D207:E207">
    <cfRule type="cellIs" priority="6" dxfId="0" operator="equal" stopIfTrue="1">
      <formula>0</formula>
    </cfRule>
  </conditionalFormatting>
  <conditionalFormatting sqref="D267:E269">
    <cfRule type="cellIs" priority="4" dxfId="0" operator="equal" stopIfTrue="1">
      <formula>0</formula>
    </cfRule>
  </conditionalFormatting>
  <conditionalFormatting sqref="D263:E265">
    <cfRule type="cellIs" priority="5" dxfId="0" operator="equal" stopIfTrue="1">
      <formula>0</formula>
    </cfRule>
  </conditionalFormatting>
  <conditionalFormatting sqref="D227:E228">
    <cfRule type="cellIs" priority="3" dxfId="0" operator="equal" stopIfTrue="1">
      <formula>0</formula>
    </cfRule>
  </conditionalFormatting>
  <conditionalFormatting sqref="D229:E230">
    <cfRule type="cellIs" priority="2" dxfId="0" operator="equal" stopIfTrue="1">
      <formula>0</formula>
    </cfRule>
  </conditionalFormatting>
  <conditionalFormatting sqref="D110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portrait" paperSize="9" scale="87" r:id="rId1"/>
  <headerFooter alignWithMargins="0">
    <oddFooter>&amp;CPágina &amp;P de &amp;N</oddFooter>
  </headerFooter>
  <rowBreaks count="3" manualBreakCount="3">
    <brk id="55" max="6" man="1"/>
    <brk id="105" max="6" man="1"/>
    <brk id="2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X81"/>
  <sheetViews>
    <sheetView tabSelected="1" zoomScalePageLayoutView="0" workbookViewId="0" topLeftCell="A49">
      <selection activeCell="I74" sqref="I74"/>
    </sheetView>
  </sheetViews>
  <sheetFormatPr defaultColWidth="9.140625" defaultRowHeight="12.75"/>
  <cols>
    <col min="1" max="1" width="4.8515625" style="0" customWidth="1"/>
    <col min="2" max="2" width="26.421875" style="0" customWidth="1"/>
    <col min="3" max="3" width="11.57421875" style="0" customWidth="1"/>
    <col min="4" max="4" width="11.140625" style="0" customWidth="1"/>
    <col min="5" max="12" width="11.57421875" style="0" customWidth="1"/>
    <col min="13" max="13" width="13.28125" style="0" customWidth="1"/>
    <col min="15" max="15" width="13.7109375" style="0" customWidth="1"/>
  </cols>
  <sheetData>
    <row r="1" ht="13.5" thickBot="1"/>
    <row r="2" spans="1:13" ht="12.7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6.5">
      <c r="A3" s="45"/>
      <c r="B3" s="6"/>
      <c r="C3" s="254"/>
      <c r="D3" s="254"/>
      <c r="E3" s="254"/>
      <c r="F3" s="254"/>
      <c r="G3" s="254"/>
      <c r="H3" s="254"/>
      <c r="I3" s="254"/>
      <c r="J3" s="254"/>
      <c r="K3" s="110"/>
      <c r="L3" s="110"/>
      <c r="M3" s="111"/>
    </row>
    <row r="4" spans="1:13" ht="15">
      <c r="A4" s="46"/>
      <c r="B4" s="6"/>
      <c r="C4" s="6"/>
      <c r="D4" s="11"/>
      <c r="E4" s="11"/>
      <c r="F4" s="11"/>
      <c r="G4" s="11"/>
      <c r="I4" s="9"/>
      <c r="J4" s="110"/>
      <c r="K4" s="110"/>
      <c r="L4" s="110"/>
      <c r="M4" s="112"/>
    </row>
    <row r="5" spans="1:13" ht="15">
      <c r="A5" s="113"/>
      <c r="B5" s="6"/>
      <c r="C5" s="254" t="s">
        <v>368</v>
      </c>
      <c r="D5" s="254"/>
      <c r="E5" s="254"/>
      <c r="F5" s="254"/>
      <c r="G5" s="254"/>
      <c r="H5" s="254"/>
      <c r="I5" s="254"/>
      <c r="J5" s="254"/>
      <c r="K5" s="6" t="s">
        <v>401</v>
      </c>
      <c r="L5" s="6"/>
      <c r="M5" s="115"/>
    </row>
    <row r="6" spans="1:13" ht="15">
      <c r="A6" s="46"/>
      <c r="B6" s="87"/>
      <c r="C6" s="87"/>
      <c r="D6" s="9"/>
      <c r="E6" s="9"/>
      <c r="F6" s="9"/>
      <c r="G6" s="11"/>
      <c r="I6" s="6"/>
      <c r="J6" s="6"/>
      <c r="K6" s="6"/>
      <c r="L6" s="6"/>
      <c r="M6" s="112"/>
    </row>
    <row r="7" spans="1:13" ht="15" customHeight="1">
      <c r="A7" s="45"/>
      <c r="B7" s="11"/>
      <c r="C7" s="247" t="s">
        <v>20</v>
      </c>
      <c r="D7" s="247"/>
      <c r="E7" s="247"/>
      <c r="F7" s="247"/>
      <c r="G7" s="247"/>
      <c r="H7" s="247"/>
      <c r="I7" s="247"/>
      <c r="J7" s="247"/>
      <c r="K7" s="11" t="s">
        <v>369</v>
      </c>
      <c r="L7" s="6"/>
      <c r="M7" s="116"/>
    </row>
    <row r="8" spans="1:13" ht="15">
      <c r="A8" s="45"/>
      <c r="B8" s="92"/>
      <c r="C8" s="98"/>
      <c r="D8" s="114"/>
      <c r="E8" s="114"/>
      <c r="F8" s="114"/>
      <c r="G8" s="9"/>
      <c r="I8" s="6"/>
      <c r="J8" s="6"/>
      <c r="K8" s="11"/>
      <c r="L8" s="6"/>
      <c r="M8" s="116"/>
    </row>
    <row r="9" spans="1:13" ht="15">
      <c r="A9" s="45"/>
      <c r="B9" s="92"/>
      <c r="C9" s="255" t="s">
        <v>21</v>
      </c>
      <c r="D9" s="255"/>
      <c r="E9" s="255"/>
      <c r="F9" s="255"/>
      <c r="G9" s="255"/>
      <c r="H9" s="255"/>
      <c r="I9" s="255"/>
      <c r="J9" s="255"/>
      <c r="K9" s="6"/>
      <c r="L9" s="6"/>
      <c r="M9" s="116"/>
    </row>
    <row r="10" spans="1:13" ht="18" thickBot="1">
      <c r="A10" s="117"/>
      <c r="B10" s="118"/>
      <c r="C10" s="119"/>
      <c r="D10" s="120"/>
      <c r="E10" s="121"/>
      <c r="F10" s="122"/>
      <c r="G10" s="123"/>
      <c r="H10" s="123"/>
      <c r="I10" s="123"/>
      <c r="J10" s="123"/>
      <c r="K10" s="123"/>
      <c r="L10" s="123"/>
      <c r="M10" s="124"/>
    </row>
    <row r="11" spans="1:13" ht="15.75" thickBot="1">
      <c r="A11" s="125"/>
      <c r="B11" s="8"/>
      <c r="C11" s="72"/>
      <c r="D11" s="7"/>
      <c r="E11" s="7"/>
      <c r="F11" s="125"/>
      <c r="G11" s="10"/>
      <c r="H11" s="37"/>
      <c r="I11" s="37"/>
      <c r="J11" s="37"/>
      <c r="K11" s="37"/>
      <c r="L11" s="37"/>
      <c r="M11" s="37"/>
    </row>
    <row r="12" spans="1:13" ht="15">
      <c r="A12" s="126"/>
      <c r="B12" s="127"/>
      <c r="C12" s="128"/>
      <c r="D12" s="129"/>
      <c r="E12" s="130"/>
      <c r="F12" s="130" t="s">
        <v>15</v>
      </c>
      <c r="G12" s="129"/>
      <c r="H12" s="130"/>
      <c r="I12" s="129"/>
      <c r="J12" s="131"/>
      <c r="K12" s="129" t="s">
        <v>15</v>
      </c>
      <c r="L12" s="129"/>
      <c r="M12" s="132"/>
    </row>
    <row r="13" spans="1:13" ht="12.75">
      <c r="A13" s="133" t="s">
        <v>11</v>
      </c>
      <c r="B13" s="134" t="s">
        <v>16</v>
      </c>
      <c r="C13" s="135">
        <v>1</v>
      </c>
      <c r="D13" s="135">
        <v>2</v>
      </c>
      <c r="E13" s="136">
        <v>3</v>
      </c>
      <c r="F13" s="135">
        <v>4</v>
      </c>
      <c r="G13" s="135">
        <v>5</v>
      </c>
      <c r="H13" s="136">
        <v>6</v>
      </c>
      <c r="I13" s="135">
        <v>7</v>
      </c>
      <c r="J13" s="135">
        <v>8</v>
      </c>
      <c r="K13" s="137">
        <v>9</v>
      </c>
      <c r="L13" s="137">
        <v>10</v>
      </c>
      <c r="M13" s="138" t="s">
        <v>12</v>
      </c>
    </row>
    <row r="14" spans="1:13" ht="14.25" thickBot="1">
      <c r="A14" s="139"/>
      <c r="B14" s="140"/>
      <c r="C14" s="141">
        <v>30</v>
      </c>
      <c r="D14" s="142">
        <v>60</v>
      </c>
      <c r="E14" s="143">
        <v>90</v>
      </c>
      <c r="F14" s="142">
        <v>120</v>
      </c>
      <c r="G14" s="142">
        <v>150</v>
      </c>
      <c r="H14" s="143">
        <v>180</v>
      </c>
      <c r="I14" s="142">
        <v>210</v>
      </c>
      <c r="J14" s="142">
        <v>240</v>
      </c>
      <c r="K14" s="144">
        <v>120</v>
      </c>
      <c r="L14" s="144">
        <v>150</v>
      </c>
      <c r="M14" s="145" t="s">
        <v>9</v>
      </c>
    </row>
    <row r="15" spans="1:13" ht="15" customHeight="1">
      <c r="A15" s="181"/>
      <c r="B15" s="182"/>
      <c r="C15" s="183"/>
      <c r="D15" s="183"/>
      <c r="E15" s="184"/>
      <c r="F15" s="185"/>
      <c r="G15" s="186"/>
      <c r="H15" s="146"/>
      <c r="I15" s="187"/>
      <c r="J15" s="187"/>
      <c r="K15" s="146"/>
      <c r="L15" s="187"/>
      <c r="M15" s="147"/>
    </row>
    <row r="16" spans="1:13" ht="15" customHeight="1">
      <c r="A16" s="96">
        <v>1</v>
      </c>
      <c r="B16" s="148" t="s">
        <v>370</v>
      </c>
      <c r="C16" s="241">
        <v>1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49">
        <f>SUM(C16:L16)</f>
        <v>1</v>
      </c>
    </row>
    <row r="17" spans="1:15" ht="15" customHeight="1">
      <c r="A17" s="96"/>
      <c r="B17" s="150"/>
      <c r="C17" s="222">
        <f>M17*1</f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152">
        <v>0</v>
      </c>
      <c r="O17" s="153"/>
    </row>
    <row r="18" spans="1:15" ht="15" customHeight="1">
      <c r="A18" s="96"/>
      <c r="B18" s="148"/>
      <c r="C18" s="154"/>
      <c r="D18" s="154"/>
      <c r="E18" s="155"/>
      <c r="F18" s="154"/>
      <c r="G18" s="154"/>
      <c r="H18" s="155"/>
      <c r="I18" s="154"/>
      <c r="J18" s="154"/>
      <c r="K18" s="155"/>
      <c r="L18" s="154"/>
      <c r="M18" s="152"/>
      <c r="O18" s="153"/>
    </row>
    <row r="19" spans="1:15" ht="15" customHeight="1">
      <c r="A19" s="96">
        <v>2</v>
      </c>
      <c r="B19" s="148" t="s">
        <v>371</v>
      </c>
      <c r="C19" s="241">
        <v>0.4</v>
      </c>
      <c r="D19" s="241">
        <v>0.4</v>
      </c>
      <c r="E19" s="241">
        <v>0.2</v>
      </c>
      <c r="F19" s="156"/>
      <c r="G19" s="156"/>
      <c r="H19" s="156"/>
      <c r="I19" s="156"/>
      <c r="J19" s="156"/>
      <c r="K19" s="156"/>
      <c r="L19" s="156"/>
      <c r="M19" s="149">
        <f>SUM(C19:L19)</f>
        <v>1</v>
      </c>
      <c r="O19" s="157"/>
    </row>
    <row r="20" spans="1:15" ht="15" customHeight="1">
      <c r="A20" s="96"/>
      <c r="B20" s="150" t="s">
        <v>372</v>
      </c>
      <c r="C20" s="222">
        <f>M20*0.4</f>
        <v>0</v>
      </c>
      <c r="D20" s="222">
        <f>M20*0.4</f>
        <v>0</v>
      </c>
      <c r="E20" s="222">
        <f>M20*0.2</f>
        <v>0</v>
      </c>
      <c r="F20" s="151"/>
      <c r="G20" s="151"/>
      <c r="H20" s="151"/>
      <c r="I20" s="151"/>
      <c r="J20" s="151"/>
      <c r="K20" s="151"/>
      <c r="L20" s="151"/>
      <c r="M20" s="152">
        <v>0</v>
      </c>
      <c r="O20" s="153"/>
    </row>
    <row r="21" spans="1:15" ht="15" customHeight="1">
      <c r="A21" s="96"/>
      <c r="B21" s="148"/>
      <c r="C21" s="158"/>
      <c r="D21" s="158"/>
      <c r="E21" s="159"/>
      <c r="F21" s="158"/>
      <c r="G21" s="158"/>
      <c r="H21" s="155"/>
      <c r="I21" s="154"/>
      <c r="J21" s="154"/>
      <c r="K21" s="155"/>
      <c r="L21" s="154"/>
      <c r="M21" s="152"/>
      <c r="O21" s="153"/>
    </row>
    <row r="22" spans="1:13" ht="15" customHeight="1">
      <c r="A22" s="96">
        <v>3</v>
      </c>
      <c r="B22" s="148" t="s">
        <v>373</v>
      </c>
      <c r="C22" s="156"/>
      <c r="D22" s="241">
        <v>0.2</v>
      </c>
      <c r="E22" s="242">
        <v>0.2</v>
      </c>
      <c r="F22" s="242">
        <v>0.4</v>
      </c>
      <c r="G22" s="242">
        <v>0.2</v>
      </c>
      <c r="H22" s="177"/>
      <c r="I22" s="177"/>
      <c r="J22" s="177"/>
      <c r="K22" s="177"/>
      <c r="L22" s="177"/>
      <c r="M22" s="149">
        <f>SUM(C22:L22)</f>
        <v>1</v>
      </c>
    </row>
    <row r="23" spans="1:13" ht="15" customHeight="1">
      <c r="A23" s="96"/>
      <c r="B23" s="160"/>
      <c r="C23" s="222"/>
      <c r="D23" s="222">
        <f>M23*0.2</f>
        <v>0</v>
      </c>
      <c r="E23" s="222">
        <f>M23*0.2</f>
        <v>0</v>
      </c>
      <c r="F23" s="222">
        <f>M23*0.4</f>
        <v>0</v>
      </c>
      <c r="G23" s="222">
        <f>M23*0.2</f>
        <v>0</v>
      </c>
      <c r="H23" s="151"/>
      <c r="I23" s="151"/>
      <c r="J23" s="151"/>
      <c r="K23" s="151"/>
      <c r="L23" s="151"/>
      <c r="M23" s="152">
        <v>0</v>
      </c>
    </row>
    <row r="24" spans="1:15" ht="15" customHeight="1">
      <c r="A24" s="96"/>
      <c r="B24" s="160"/>
      <c r="C24" s="165"/>
      <c r="D24" s="165"/>
      <c r="E24" s="166"/>
      <c r="F24" s="165"/>
      <c r="G24" s="165"/>
      <c r="H24" s="167"/>
      <c r="I24" s="168"/>
      <c r="J24" s="168"/>
      <c r="K24" s="167"/>
      <c r="L24" s="168"/>
      <c r="M24" s="169"/>
      <c r="O24" s="170"/>
    </row>
    <row r="25" spans="1:13" ht="15" customHeight="1">
      <c r="A25" s="96">
        <v>4</v>
      </c>
      <c r="B25" s="148" t="s">
        <v>374</v>
      </c>
      <c r="C25" s="156"/>
      <c r="D25" s="156"/>
      <c r="E25" s="156"/>
      <c r="F25" s="241">
        <v>0.1</v>
      </c>
      <c r="G25" s="241">
        <v>0.1</v>
      </c>
      <c r="H25" s="241">
        <v>0.4</v>
      </c>
      <c r="I25" s="241">
        <v>0.4</v>
      </c>
      <c r="J25" s="156"/>
      <c r="K25" s="156"/>
      <c r="L25" s="156"/>
      <c r="M25" s="149">
        <f>SUM(C25:L25)</f>
        <v>1</v>
      </c>
    </row>
    <row r="26" spans="1:13" ht="15" customHeight="1">
      <c r="A26" s="96"/>
      <c r="B26" s="148"/>
      <c r="C26" s="151"/>
      <c r="D26" s="151"/>
      <c r="E26" s="222"/>
      <c r="F26" s="222">
        <f>M26*0.1</f>
        <v>0</v>
      </c>
      <c r="G26" s="222">
        <f>M26*0.1</f>
        <v>0</v>
      </c>
      <c r="H26" s="222">
        <f>M26*0.4</f>
        <v>0</v>
      </c>
      <c r="I26" s="222">
        <f>M26*0.4</f>
        <v>0</v>
      </c>
      <c r="J26" s="222"/>
      <c r="K26" s="222"/>
      <c r="L26" s="222"/>
      <c r="M26" s="152">
        <v>0</v>
      </c>
    </row>
    <row r="27" spans="1:13" ht="15" customHeight="1">
      <c r="A27" s="96"/>
      <c r="B27" s="148"/>
      <c r="C27" s="165"/>
      <c r="D27" s="165"/>
      <c r="E27" s="166"/>
      <c r="F27" s="165"/>
      <c r="G27" s="165"/>
      <c r="H27" s="167"/>
      <c r="I27" s="168"/>
      <c r="J27" s="168"/>
      <c r="K27" s="167"/>
      <c r="L27" s="168"/>
      <c r="M27" s="169"/>
    </row>
    <row r="28" spans="1:13" ht="15" customHeight="1">
      <c r="A28" s="96">
        <v>5</v>
      </c>
      <c r="B28" s="148" t="s">
        <v>375</v>
      </c>
      <c r="C28" s="177"/>
      <c r="D28" s="177"/>
      <c r="E28" s="156"/>
      <c r="F28" s="156"/>
      <c r="G28" s="156"/>
      <c r="H28" s="156"/>
      <c r="I28" s="156"/>
      <c r="J28" s="156"/>
      <c r="K28" s="241">
        <v>0.5</v>
      </c>
      <c r="L28" s="241">
        <v>0.5</v>
      </c>
      <c r="M28" s="149">
        <f>SUM(C28:L28)</f>
        <v>1</v>
      </c>
    </row>
    <row r="29" spans="1:13" ht="15" customHeight="1">
      <c r="A29" s="96"/>
      <c r="B29" s="148"/>
      <c r="C29" s="151"/>
      <c r="D29" s="151"/>
      <c r="E29" s="151"/>
      <c r="F29" s="151"/>
      <c r="G29" s="151"/>
      <c r="H29" s="222"/>
      <c r="I29" s="222"/>
      <c r="J29" s="222"/>
      <c r="K29" s="222">
        <f>M29*0.5</f>
        <v>0</v>
      </c>
      <c r="L29" s="222">
        <f>M29*0.5</f>
        <v>0</v>
      </c>
      <c r="M29" s="152">
        <v>0</v>
      </c>
    </row>
    <row r="30" spans="1:13" ht="15" customHeight="1">
      <c r="A30" s="96"/>
      <c r="B30" s="148"/>
      <c r="C30" s="161"/>
      <c r="D30" s="161"/>
      <c r="E30" s="162"/>
      <c r="F30" s="161"/>
      <c r="G30" s="161"/>
      <c r="H30" s="163"/>
      <c r="I30" s="164"/>
      <c r="J30" s="164"/>
      <c r="K30" s="163"/>
      <c r="L30" s="164"/>
      <c r="M30" s="149"/>
    </row>
    <row r="31" spans="1:13" ht="15" customHeight="1">
      <c r="A31" s="96">
        <v>6</v>
      </c>
      <c r="B31" s="148" t="s">
        <v>376</v>
      </c>
      <c r="C31" s="177"/>
      <c r="D31" s="177"/>
      <c r="E31" s="177"/>
      <c r="F31" s="177"/>
      <c r="G31" s="156"/>
      <c r="H31" s="241">
        <v>0.1</v>
      </c>
      <c r="I31" s="241">
        <v>0.3</v>
      </c>
      <c r="J31" s="241">
        <v>0.3</v>
      </c>
      <c r="K31" s="241">
        <v>0.2</v>
      </c>
      <c r="L31" s="241">
        <v>0.1</v>
      </c>
      <c r="M31" s="149">
        <f>SUM(C31:L31)</f>
        <v>0.9999999999999999</v>
      </c>
    </row>
    <row r="32" spans="1:13" ht="15" customHeight="1">
      <c r="A32" s="96"/>
      <c r="B32" s="148"/>
      <c r="C32" s="151"/>
      <c r="D32" s="151"/>
      <c r="E32" s="151"/>
      <c r="F32" s="151"/>
      <c r="G32" s="151"/>
      <c r="H32" s="222">
        <f>M32*0.1</f>
        <v>0</v>
      </c>
      <c r="I32" s="222">
        <f>M32*0.3</f>
        <v>0</v>
      </c>
      <c r="J32" s="222">
        <f>M32*0.3</f>
        <v>0</v>
      </c>
      <c r="K32" s="222">
        <f>M32*0.2</f>
        <v>0</v>
      </c>
      <c r="L32" s="222">
        <f>M32*0.1</f>
        <v>0</v>
      </c>
      <c r="M32" s="152">
        <v>0</v>
      </c>
    </row>
    <row r="33" spans="1:13" ht="15" customHeight="1">
      <c r="A33" s="96"/>
      <c r="B33" s="148"/>
      <c r="C33" s="165"/>
      <c r="D33" s="165"/>
      <c r="E33" s="166"/>
      <c r="F33" s="165"/>
      <c r="G33" s="165"/>
      <c r="H33" s="167"/>
      <c r="I33" s="168"/>
      <c r="J33" s="168"/>
      <c r="K33" s="167"/>
      <c r="L33" s="168"/>
      <c r="M33" s="149"/>
    </row>
    <row r="34" spans="1:13" ht="15" customHeight="1">
      <c r="A34" s="96">
        <v>7</v>
      </c>
      <c r="B34" s="148" t="s">
        <v>377</v>
      </c>
      <c r="C34" s="156"/>
      <c r="D34" s="219"/>
      <c r="E34" s="219"/>
      <c r="F34" s="219"/>
      <c r="G34" s="219"/>
      <c r="H34" s="241">
        <v>0.1</v>
      </c>
      <c r="I34" s="241">
        <v>0.3</v>
      </c>
      <c r="J34" s="241">
        <v>0.3</v>
      </c>
      <c r="K34" s="241">
        <v>0.2</v>
      </c>
      <c r="L34" s="241">
        <v>0.1</v>
      </c>
      <c r="M34" s="149">
        <f>SUM(C34:L34)</f>
        <v>0.9999999999999999</v>
      </c>
    </row>
    <row r="35" spans="1:15" ht="15" customHeight="1">
      <c r="A35" s="96"/>
      <c r="B35" s="171"/>
      <c r="C35" s="151"/>
      <c r="D35" s="222"/>
      <c r="E35" s="222"/>
      <c r="F35" s="151"/>
      <c r="G35" s="151"/>
      <c r="H35" s="222">
        <f>M35*0.1</f>
        <v>0</v>
      </c>
      <c r="I35" s="222">
        <f>M35*0.3</f>
        <v>0</v>
      </c>
      <c r="J35" s="222">
        <f>M35*0.3</f>
        <v>0</v>
      </c>
      <c r="K35" s="222">
        <f>M35*0.2</f>
        <v>0</v>
      </c>
      <c r="L35" s="222">
        <f>M35*0.1</f>
        <v>0</v>
      </c>
      <c r="M35" s="152">
        <v>0</v>
      </c>
      <c r="O35" s="36"/>
    </row>
    <row r="36" spans="1:15" ht="15" customHeight="1">
      <c r="A36" s="96"/>
      <c r="B36" s="171"/>
      <c r="C36" s="165"/>
      <c r="D36" s="165"/>
      <c r="E36" s="166"/>
      <c r="F36" s="165"/>
      <c r="G36" s="165"/>
      <c r="H36" s="167"/>
      <c r="I36" s="168"/>
      <c r="J36" s="168"/>
      <c r="K36" s="167"/>
      <c r="L36" s="168"/>
      <c r="M36" s="152"/>
      <c r="O36" s="36"/>
    </row>
    <row r="37" spans="1:15" ht="15" customHeight="1">
      <c r="A37" s="96">
        <v>8</v>
      </c>
      <c r="B37" s="148" t="s">
        <v>378</v>
      </c>
      <c r="C37" s="156"/>
      <c r="D37" s="156"/>
      <c r="E37" s="156"/>
      <c r="F37" s="156"/>
      <c r="G37" s="156"/>
      <c r="H37" s="156"/>
      <c r="I37" s="156"/>
      <c r="J37" s="241">
        <v>0.2</v>
      </c>
      <c r="K37" s="241">
        <v>0.5</v>
      </c>
      <c r="L37" s="241">
        <v>0.3</v>
      </c>
      <c r="M37" s="149">
        <f>SUM(C37:L37)</f>
        <v>1</v>
      </c>
      <c r="O37" s="36"/>
    </row>
    <row r="38" spans="1:15" ht="15" customHeight="1">
      <c r="A38" s="96"/>
      <c r="B38" s="148"/>
      <c r="C38" s="151"/>
      <c r="D38" s="151"/>
      <c r="E38" s="151"/>
      <c r="F38" s="151"/>
      <c r="G38" s="151"/>
      <c r="H38" s="151"/>
      <c r="I38" s="151"/>
      <c r="J38" s="222">
        <f>M38*0.2</f>
        <v>0</v>
      </c>
      <c r="K38" s="222">
        <f>M38*0.5</f>
        <v>0</v>
      </c>
      <c r="L38" s="222">
        <f>M38*0.3</f>
        <v>0</v>
      </c>
      <c r="M38" s="152">
        <v>0</v>
      </c>
      <c r="O38" s="36"/>
    </row>
    <row r="39" spans="1:15" ht="15" customHeight="1">
      <c r="A39" s="96"/>
      <c r="B39" s="148"/>
      <c r="C39" s="161"/>
      <c r="D39" s="161"/>
      <c r="E39" s="161"/>
      <c r="F39" s="161"/>
      <c r="G39" s="161"/>
      <c r="H39" s="151"/>
      <c r="I39" s="151"/>
      <c r="J39" s="151"/>
      <c r="K39" s="151"/>
      <c r="L39" s="151"/>
      <c r="M39" s="152"/>
      <c r="O39" s="36"/>
    </row>
    <row r="40" spans="1:15" ht="15" customHeight="1">
      <c r="A40" s="96">
        <v>9</v>
      </c>
      <c r="B40" s="148" t="s">
        <v>379</v>
      </c>
      <c r="C40" s="156"/>
      <c r="D40" s="156"/>
      <c r="E40" s="156"/>
      <c r="F40" s="241">
        <v>0.3</v>
      </c>
      <c r="G40" s="241">
        <v>0.3</v>
      </c>
      <c r="H40" s="241">
        <v>0.4</v>
      </c>
      <c r="I40" s="156"/>
      <c r="J40" s="156"/>
      <c r="K40" s="156"/>
      <c r="L40" s="156"/>
      <c r="M40" s="149">
        <f>SUM(C40:L40)</f>
        <v>1</v>
      </c>
      <c r="O40" s="36"/>
    </row>
    <row r="41" spans="1:15" ht="15" customHeight="1">
      <c r="A41" s="96"/>
      <c r="B41" s="148"/>
      <c r="C41" s="151"/>
      <c r="D41" s="151"/>
      <c r="E41" s="151"/>
      <c r="F41" s="222">
        <f>M41*0.3</f>
        <v>0</v>
      </c>
      <c r="G41" s="222">
        <f>M41*0.3</f>
        <v>0</v>
      </c>
      <c r="H41" s="222">
        <f>M41*0.4</f>
        <v>0</v>
      </c>
      <c r="I41" s="151"/>
      <c r="J41" s="222"/>
      <c r="K41" s="222"/>
      <c r="L41" s="222"/>
      <c r="M41" s="152">
        <v>0</v>
      </c>
      <c r="O41" s="36"/>
    </row>
    <row r="42" spans="1:15" ht="15" customHeight="1" thickBot="1">
      <c r="A42" s="198"/>
      <c r="B42" s="189"/>
      <c r="C42" s="190"/>
      <c r="D42" s="190"/>
      <c r="E42" s="190"/>
      <c r="F42" s="190"/>
      <c r="G42" s="190"/>
      <c r="H42" s="191"/>
      <c r="I42" s="191"/>
      <c r="J42" s="191"/>
      <c r="K42" s="191"/>
      <c r="L42" s="191"/>
      <c r="M42" s="192"/>
      <c r="O42" s="36"/>
    </row>
    <row r="43" spans="1:15" ht="15" thickBot="1">
      <c r="A43" s="194"/>
      <c r="B43" s="178"/>
      <c r="C43" s="179"/>
      <c r="D43" s="179"/>
      <c r="E43" s="179"/>
      <c r="F43" s="179"/>
      <c r="G43" s="179"/>
      <c r="H43" s="193"/>
      <c r="I43" s="193"/>
      <c r="J43" s="193"/>
      <c r="K43" s="193"/>
      <c r="L43" s="193"/>
      <c r="M43" s="180"/>
      <c r="O43" s="36"/>
    </row>
    <row r="44" spans="1:15" ht="15">
      <c r="A44" s="126"/>
      <c r="B44" s="127"/>
      <c r="C44" s="128"/>
      <c r="D44" s="129"/>
      <c r="E44" s="130"/>
      <c r="F44" s="130" t="s">
        <v>15</v>
      </c>
      <c r="G44" s="129"/>
      <c r="H44" s="130"/>
      <c r="I44" s="129"/>
      <c r="J44" s="131"/>
      <c r="K44" s="129" t="s">
        <v>15</v>
      </c>
      <c r="L44" s="129"/>
      <c r="M44" s="132"/>
      <c r="O44" s="36"/>
    </row>
    <row r="45" spans="1:15" ht="12.75">
      <c r="A45" s="133" t="s">
        <v>11</v>
      </c>
      <c r="B45" s="134" t="s">
        <v>16</v>
      </c>
      <c r="C45" s="135">
        <v>1</v>
      </c>
      <c r="D45" s="135">
        <v>2</v>
      </c>
      <c r="E45" s="136">
        <v>3</v>
      </c>
      <c r="F45" s="135">
        <v>4</v>
      </c>
      <c r="G45" s="135">
        <v>5</v>
      </c>
      <c r="H45" s="136">
        <v>6</v>
      </c>
      <c r="I45" s="135">
        <v>7</v>
      </c>
      <c r="J45" s="135">
        <v>8</v>
      </c>
      <c r="K45" s="137">
        <v>9</v>
      </c>
      <c r="L45" s="137">
        <v>10</v>
      </c>
      <c r="M45" s="138" t="s">
        <v>12</v>
      </c>
      <c r="O45" s="36"/>
    </row>
    <row r="46" spans="1:15" ht="14.25" thickBot="1">
      <c r="A46" s="139"/>
      <c r="B46" s="140"/>
      <c r="C46" s="141">
        <v>30</v>
      </c>
      <c r="D46" s="142">
        <v>60</v>
      </c>
      <c r="E46" s="143">
        <v>90</v>
      </c>
      <c r="F46" s="142">
        <v>120</v>
      </c>
      <c r="G46" s="142">
        <v>150</v>
      </c>
      <c r="H46" s="143">
        <v>180</v>
      </c>
      <c r="I46" s="142">
        <v>210</v>
      </c>
      <c r="J46" s="142">
        <v>240</v>
      </c>
      <c r="K46" s="144">
        <v>120</v>
      </c>
      <c r="L46" s="144">
        <v>150</v>
      </c>
      <c r="M46" s="145" t="s">
        <v>9</v>
      </c>
      <c r="O46" s="36"/>
    </row>
    <row r="47" spans="1:15" ht="14.25">
      <c r="A47" s="95"/>
      <c r="B47" s="195"/>
      <c r="C47" s="196"/>
      <c r="D47" s="196"/>
      <c r="E47" s="196"/>
      <c r="F47" s="196"/>
      <c r="G47" s="196"/>
      <c r="H47" s="197"/>
      <c r="I47" s="197"/>
      <c r="J47" s="197"/>
      <c r="K47" s="197"/>
      <c r="L47" s="197"/>
      <c r="M47" s="174"/>
      <c r="O47" s="36"/>
    </row>
    <row r="48" spans="1:15" ht="15">
      <c r="A48" s="96">
        <v>10</v>
      </c>
      <c r="B48" s="148" t="s">
        <v>174</v>
      </c>
      <c r="C48" s="156"/>
      <c r="D48" s="156"/>
      <c r="E48" s="156"/>
      <c r="F48" s="156"/>
      <c r="G48" s="156"/>
      <c r="H48" s="156"/>
      <c r="I48" s="156"/>
      <c r="J48" s="156"/>
      <c r="K48" s="241">
        <v>0.5</v>
      </c>
      <c r="L48" s="241">
        <v>0.5</v>
      </c>
      <c r="M48" s="149">
        <f>SUM(C48:L48)</f>
        <v>1</v>
      </c>
      <c r="O48" s="36"/>
    </row>
    <row r="49" spans="1:15" ht="14.25">
      <c r="A49" s="96"/>
      <c r="B49" s="148"/>
      <c r="C49" s="151"/>
      <c r="D49" s="151"/>
      <c r="E49" s="151"/>
      <c r="F49" s="151"/>
      <c r="G49" s="151"/>
      <c r="H49" s="151"/>
      <c r="I49" s="151"/>
      <c r="J49" s="151"/>
      <c r="K49" s="222">
        <f>M49*0.5</f>
        <v>0</v>
      </c>
      <c r="L49" s="222">
        <f>M49*0.5</f>
        <v>0</v>
      </c>
      <c r="M49" s="152">
        <v>0</v>
      </c>
      <c r="O49" s="36"/>
    </row>
    <row r="50" spans="1:15" ht="14.25">
      <c r="A50" s="96"/>
      <c r="B50" s="148"/>
      <c r="C50" s="161"/>
      <c r="D50" s="161"/>
      <c r="E50" s="161"/>
      <c r="F50" s="161"/>
      <c r="G50" s="161"/>
      <c r="H50" s="151"/>
      <c r="I50" s="151"/>
      <c r="J50" s="151"/>
      <c r="K50" s="151"/>
      <c r="L50" s="151"/>
      <c r="M50" s="152"/>
      <c r="O50" s="36"/>
    </row>
    <row r="51" spans="1:15" ht="15" customHeight="1">
      <c r="A51" s="96">
        <v>11</v>
      </c>
      <c r="B51" s="148" t="s">
        <v>380</v>
      </c>
      <c r="C51" s="156"/>
      <c r="D51" s="156"/>
      <c r="E51" s="156"/>
      <c r="F51" s="241">
        <v>0.1</v>
      </c>
      <c r="G51" s="241">
        <v>0.1</v>
      </c>
      <c r="H51" s="241">
        <v>0.1</v>
      </c>
      <c r="I51" s="241">
        <v>0.1</v>
      </c>
      <c r="J51" s="241">
        <v>0.2</v>
      </c>
      <c r="K51" s="241">
        <v>0.2</v>
      </c>
      <c r="L51" s="241">
        <v>0.2</v>
      </c>
      <c r="M51" s="149">
        <f>SUM(C51:L51)</f>
        <v>1</v>
      </c>
      <c r="O51" s="36"/>
    </row>
    <row r="52" spans="1:15" ht="14.25">
      <c r="A52" s="97"/>
      <c r="B52" s="148"/>
      <c r="C52" s="151"/>
      <c r="D52" s="151"/>
      <c r="E52" s="151"/>
      <c r="F52" s="222">
        <f>M52*0.1</f>
        <v>0</v>
      </c>
      <c r="G52" s="222">
        <f>M52*0.1</f>
        <v>0</v>
      </c>
      <c r="H52" s="222">
        <f>M52*0.1</f>
        <v>0</v>
      </c>
      <c r="I52" s="222">
        <f>M52*0.1</f>
        <v>0</v>
      </c>
      <c r="J52" s="222">
        <f>M52*0.2</f>
        <v>0</v>
      </c>
      <c r="K52" s="222">
        <f>M52*0.2</f>
        <v>0</v>
      </c>
      <c r="L52" s="222">
        <f>M52*0.2</f>
        <v>0</v>
      </c>
      <c r="M52" s="152">
        <v>0</v>
      </c>
      <c r="O52" s="36"/>
    </row>
    <row r="53" spans="1:15" ht="14.25">
      <c r="A53" s="97"/>
      <c r="B53" s="148"/>
      <c r="C53" s="151"/>
      <c r="D53" s="151"/>
      <c r="E53" s="151"/>
      <c r="F53" s="151"/>
      <c r="G53" s="151"/>
      <c r="H53" s="151"/>
      <c r="I53" s="151"/>
      <c r="J53" s="151"/>
      <c r="K53" s="222"/>
      <c r="L53" s="222"/>
      <c r="M53" s="152"/>
      <c r="O53" s="36"/>
    </row>
    <row r="54" spans="1:15" ht="15">
      <c r="A54" s="97">
        <v>12</v>
      </c>
      <c r="B54" s="148" t="s">
        <v>381</v>
      </c>
      <c r="C54" s="151"/>
      <c r="D54" s="151"/>
      <c r="E54" s="151"/>
      <c r="F54" s="151"/>
      <c r="G54" s="151"/>
      <c r="H54" s="241">
        <v>0.1</v>
      </c>
      <c r="I54" s="241">
        <v>0.1</v>
      </c>
      <c r="J54" s="241">
        <v>0.2</v>
      </c>
      <c r="K54" s="241">
        <v>0.2</v>
      </c>
      <c r="L54" s="241">
        <v>0.4</v>
      </c>
      <c r="M54" s="149">
        <f>SUM(C54:L54)</f>
        <v>1</v>
      </c>
      <c r="O54" s="36"/>
    </row>
    <row r="55" spans="1:15" ht="14.25">
      <c r="A55" s="97"/>
      <c r="B55" s="148"/>
      <c r="C55" s="151"/>
      <c r="D55" s="151"/>
      <c r="E55" s="151"/>
      <c r="F55" s="151"/>
      <c r="G55" s="151"/>
      <c r="H55" s="222">
        <f>M55*0.1</f>
        <v>0</v>
      </c>
      <c r="I55" s="222">
        <f>M55*0.1</f>
        <v>0</v>
      </c>
      <c r="J55" s="222">
        <f>M55*0.2</f>
        <v>0</v>
      </c>
      <c r="K55" s="222">
        <f>M55*0.2</f>
        <v>0</v>
      </c>
      <c r="L55" s="222">
        <f>M55*0.4</f>
        <v>0</v>
      </c>
      <c r="M55" s="152">
        <v>0</v>
      </c>
      <c r="O55" s="36"/>
    </row>
    <row r="56" spans="1:15" ht="14.25">
      <c r="A56" s="97"/>
      <c r="B56" s="148"/>
      <c r="C56" s="151"/>
      <c r="D56" s="151"/>
      <c r="E56" s="151"/>
      <c r="F56" s="151"/>
      <c r="G56" s="151"/>
      <c r="H56" s="151"/>
      <c r="I56" s="151"/>
      <c r="J56" s="151"/>
      <c r="K56" s="222"/>
      <c r="L56" s="222"/>
      <c r="M56" s="152"/>
      <c r="O56" s="36"/>
    </row>
    <row r="57" spans="1:15" ht="15">
      <c r="A57" s="97">
        <v>13</v>
      </c>
      <c r="B57" s="148" t="s">
        <v>382</v>
      </c>
      <c r="C57" s="151"/>
      <c r="D57" s="151"/>
      <c r="E57" s="151"/>
      <c r="F57" s="151"/>
      <c r="G57" s="151"/>
      <c r="H57" s="151"/>
      <c r="I57" s="151"/>
      <c r="J57" s="151"/>
      <c r="K57" s="241">
        <v>0.5</v>
      </c>
      <c r="L57" s="241">
        <v>0.5</v>
      </c>
      <c r="M57" s="149">
        <f>SUM(C57:L57)</f>
        <v>1</v>
      </c>
      <c r="O57" s="36"/>
    </row>
    <row r="58" spans="1:15" ht="14.25">
      <c r="A58" s="97"/>
      <c r="B58" s="148"/>
      <c r="C58" s="151"/>
      <c r="D58" s="151"/>
      <c r="E58" s="151"/>
      <c r="F58" s="151"/>
      <c r="G58" s="151"/>
      <c r="H58" s="151"/>
      <c r="I58" s="151"/>
      <c r="J58" s="151"/>
      <c r="K58" s="222">
        <f>M58*0.5</f>
        <v>0</v>
      </c>
      <c r="L58" s="222">
        <f>M58*0.5</f>
        <v>0</v>
      </c>
      <c r="M58" s="152">
        <v>0</v>
      </c>
      <c r="O58" s="36"/>
    </row>
    <row r="59" spans="1:15" ht="14.25">
      <c r="A59" s="97"/>
      <c r="B59" s="148"/>
      <c r="C59" s="151"/>
      <c r="D59" s="151"/>
      <c r="E59" s="151"/>
      <c r="F59" s="151"/>
      <c r="G59" s="151"/>
      <c r="H59" s="151"/>
      <c r="I59" s="151"/>
      <c r="J59" s="151"/>
      <c r="K59" s="222"/>
      <c r="L59" s="222"/>
      <c r="M59" s="152"/>
      <c r="O59" s="36"/>
    </row>
    <row r="60" spans="1:15" ht="15">
      <c r="A60" s="97">
        <v>14</v>
      </c>
      <c r="B60" s="148" t="s">
        <v>383</v>
      </c>
      <c r="C60" s="151"/>
      <c r="D60" s="151"/>
      <c r="E60" s="151"/>
      <c r="F60" s="151"/>
      <c r="G60" s="151"/>
      <c r="H60" s="151"/>
      <c r="I60" s="151"/>
      <c r="J60" s="151"/>
      <c r="K60" s="241">
        <v>1</v>
      </c>
      <c r="L60" s="222"/>
      <c r="M60" s="149">
        <f>SUM(C60:L60)</f>
        <v>1</v>
      </c>
      <c r="O60" s="36"/>
    </row>
    <row r="61" spans="1:15" ht="14.25">
      <c r="A61" s="97"/>
      <c r="B61" s="148"/>
      <c r="C61" s="151"/>
      <c r="D61" s="151"/>
      <c r="E61" s="151"/>
      <c r="F61" s="151"/>
      <c r="G61" s="151"/>
      <c r="H61" s="151"/>
      <c r="I61" s="151"/>
      <c r="J61" s="151"/>
      <c r="K61" s="222">
        <f>M61*1</f>
        <v>0</v>
      </c>
      <c r="L61" s="222"/>
      <c r="M61" s="152">
        <v>0</v>
      </c>
      <c r="O61" s="36"/>
    </row>
    <row r="62" spans="1:15" ht="14.25">
      <c r="A62" s="97"/>
      <c r="B62" s="148"/>
      <c r="C62" s="151"/>
      <c r="D62" s="151"/>
      <c r="E62" s="151"/>
      <c r="F62" s="151"/>
      <c r="G62" s="151"/>
      <c r="H62" s="151"/>
      <c r="I62" s="151"/>
      <c r="J62" s="151"/>
      <c r="K62" s="222"/>
      <c r="L62" s="222"/>
      <c r="M62" s="152"/>
      <c r="O62" s="36"/>
    </row>
    <row r="63" spans="1:15" ht="15">
      <c r="A63" s="97">
        <v>15</v>
      </c>
      <c r="B63" s="148" t="s">
        <v>384</v>
      </c>
      <c r="C63" s="151"/>
      <c r="D63" s="151"/>
      <c r="E63" s="151"/>
      <c r="F63" s="151"/>
      <c r="G63" s="151"/>
      <c r="H63" s="151"/>
      <c r="I63" s="151"/>
      <c r="J63" s="151"/>
      <c r="K63" s="222"/>
      <c r="L63" s="241">
        <v>1</v>
      </c>
      <c r="M63" s="149">
        <f>SUM(C63:L63)</f>
        <v>1</v>
      </c>
      <c r="O63" s="36"/>
    </row>
    <row r="64" spans="1:15" ht="14.25">
      <c r="A64" s="97"/>
      <c r="B64" s="148"/>
      <c r="C64" s="151"/>
      <c r="D64" s="151"/>
      <c r="E64" s="151"/>
      <c r="F64" s="151"/>
      <c r="G64" s="151"/>
      <c r="H64" s="151"/>
      <c r="I64" s="151"/>
      <c r="J64" s="151"/>
      <c r="K64" s="222"/>
      <c r="L64" s="222">
        <f>M64*1</f>
        <v>0</v>
      </c>
      <c r="M64" s="152">
        <v>0</v>
      </c>
      <c r="O64" s="36"/>
    </row>
    <row r="65" spans="1:15" ht="14.25">
      <c r="A65" s="97"/>
      <c r="B65" s="148"/>
      <c r="C65" s="151"/>
      <c r="D65" s="151"/>
      <c r="E65" s="151"/>
      <c r="F65" s="151"/>
      <c r="G65" s="151"/>
      <c r="H65" s="151"/>
      <c r="I65" s="151"/>
      <c r="J65" s="151"/>
      <c r="K65" s="222"/>
      <c r="L65" s="222"/>
      <c r="M65" s="152"/>
      <c r="O65" s="36"/>
    </row>
    <row r="66" spans="1:15" ht="15" thickBot="1">
      <c r="A66" s="188"/>
      <c r="B66" s="189"/>
      <c r="C66" s="190"/>
      <c r="D66" s="190"/>
      <c r="E66" s="190"/>
      <c r="F66" s="190"/>
      <c r="G66" s="190"/>
      <c r="H66" s="191"/>
      <c r="I66" s="191"/>
      <c r="J66" s="191"/>
      <c r="K66" s="191"/>
      <c r="L66" s="191"/>
      <c r="M66" s="192"/>
      <c r="O66" s="36"/>
    </row>
    <row r="67" spans="1:15" ht="14.25">
      <c r="A67" s="172"/>
      <c r="B67" s="199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4"/>
      <c r="O67" s="153"/>
    </row>
    <row r="68" spans="1:13" ht="15" thickBot="1">
      <c r="A68" s="248" t="s">
        <v>385</v>
      </c>
      <c r="B68" s="249"/>
      <c r="C68" s="223">
        <f>SUM(C17,C20,C23,C26,C29,C32,C35,C38,C41,C49,C52,C55,C58,C61,C64)</f>
        <v>0</v>
      </c>
      <c r="D68" s="223">
        <f aca="true" t="shared" si="0" ref="D68:M68">SUM(D17,D20,D23,D26,D29,D32,D35,D38,D41,D49,D52,D55,D58,D61,D64)</f>
        <v>0</v>
      </c>
      <c r="E68" s="223">
        <f t="shared" si="0"/>
        <v>0</v>
      </c>
      <c r="F68" s="223">
        <f t="shared" si="0"/>
        <v>0</v>
      </c>
      <c r="G68" s="223">
        <f t="shared" si="0"/>
        <v>0</v>
      </c>
      <c r="H68" s="223">
        <f t="shared" si="0"/>
        <v>0</v>
      </c>
      <c r="I68" s="223">
        <f t="shared" si="0"/>
        <v>0</v>
      </c>
      <c r="J68" s="223">
        <f t="shared" si="0"/>
        <v>0</v>
      </c>
      <c r="K68" s="223">
        <f t="shared" si="0"/>
        <v>0</v>
      </c>
      <c r="L68" s="223">
        <f t="shared" si="0"/>
        <v>0</v>
      </c>
      <c r="M68" s="243">
        <f t="shared" si="0"/>
        <v>0</v>
      </c>
    </row>
    <row r="69" spans="1:13" ht="14.25">
      <c r="A69" s="172"/>
      <c r="B69" s="199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4"/>
    </row>
    <row r="70" spans="1:13" ht="15" thickBot="1">
      <c r="A70" s="250" t="s">
        <v>400</v>
      </c>
      <c r="B70" s="251"/>
      <c r="C70" s="223">
        <f>C68*1</f>
        <v>0</v>
      </c>
      <c r="D70" s="223">
        <f aca="true" t="shared" si="1" ref="D70:M70">D68*1</f>
        <v>0</v>
      </c>
      <c r="E70" s="223">
        <f t="shared" si="1"/>
        <v>0</v>
      </c>
      <c r="F70" s="223">
        <f t="shared" si="1"/>
        <v>0</v>
      </c>
      <c r="G70" s="223">
        <f t="shared" si="1"/>
        <v>0</v>
      </c>
      <c r="H70" s="223">
        <f t="shared" si="1"/>
        <v>0</v>
      </c>
      <c r="I70" s="223">
        <f t="shared" si="1"/>
        <v>0</v>
      </c>
      <c r="J70" s="223">
        <f t="shared" si="1"/>
        <v>0</v>
      </c>
      <c r="K70" s="223">
        <f t="shared" si="1"/>
        <v>0</v>
      </c>
      <c r="L70" s="223">
        <f t="shared" si="1"/>
        <v>0</v>
      </c>
      <c r="M70" s="223">
        <f t="shared" si="1"/>
        <v>0</v>
      </c>
    </row>
    <row r="71" spans="1:13" ht="15" customHeight="1" thickBot="1">
      <c r="A71" s="252" t="s">
        <v>387</v>
      </c>
      <c r="B71" s="253"/>
      <c r="C71" s="223">
        <f>C68+C70</f>
        <v>0</v>
      </c>
      <c r="D71" s="223">
        <f aca="true" t="shared" si="2" ref="D71:M71">D68+D70</f>
        <v>0</v>
      </c>
      <c r="E71" s="223">
        <f t="shared" si="2"/>
        <v>0</v>
      </c>
      <c r="F71" s="223">
        <f t="shared" si="2"/>
        <v>0</v>
      </c>
      <c r="G71" s="223">
        <f t="shared" si="2"/>
        <v>0</v>
      </c>
      <c r="H71" s="223">
        <f t="shared" si="2"/>
        <v>0</v>
      </c>
      <c r="I71" s="223">
        <f t="shared" si="2"/>
        <v>0</v>
      </c>
      <c r="J71" s="223">
        <f t="shared" si="2"/>
        <v>0</v>
      </c>
      <c r="K71" s="223">
        <f t="shared" si="2"/>
        <v>0</v>
      </c>
      <c r="L71" s="223">
        <f t="shared" si="2"/>
        <v>0</v>
      </c>
      <c r="M71" s="244">
        <f t="shared" si="2"/>
        <v>0</v>
      </c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4" spans="3:13" ht="14.25">
      <c r="C74" s="175"/>
      <c r="D74" s="193"/>
      <c r="E74" s="193"/>
      <c r="F74" s="193"/>
      <c r="G74" s="193"/>
      <c r="H74" s="193"/>
      <c r="I74" s="179"/>
      <c r="J74" s="179"/>
      <c r="K74" s="179"/>
      <c r="L74" s="179"/>
      <c r="M74" s="175"/>
    </row>
    <row r="76" spans="3:12" ht="12.75">
      <c r="C76" s="176"/>
      <c r="D76" s="176"/>
      <c r="E76" s="176"/>
      <c r="F76" s="176"/>
      <c r="G76" s="176"/>
      <c r="H76" s="176"/>
      <c r="I76" s="176"/>
      <c r="J76" s="176"/>
      <c r="K76" s="176"/>
      <c r="L76" s="176"/>
    </row>
    <row r="81" spans="16:24" ht="12.75">
      <c r="P81" s="35"/>
      <c r="Q81" s="35"/>
      <c r="R81" s="35"/>
      <c r="S81" s="35"/>
      <c r="T81" s="35"/>
      <c r="U81" s="35"/>
      <c r="V81" s="35"/>
      <c r="W81" s="35"/>
      <c r="X81" s="35"/>
    </row>
  </sheetData>
  <sheetProtection/>
  <mergeCells count="7">
    <mergeCell ref="A68:B68"/>
    <mergeCell ref="A70:B70"/>
    <mergeCell ref="A71:B71"/>
    <mergeCell ref="C3:J3"/>
    <mergeCell ref="C5:J5"/>
    <mergeCell ref="C7:J7"/>
    <mergeCell ref="C9:J9"/>
  </mergeCells>
  <printOptions horizontalCentered="1" verticalCentered="1"/>
  <pageMargins left="0.1968503937007874" right="0.1968503937007874" top="0.3937007874015748" bottom="0.5905511811023623" header="0.31496062992125984" footer="0.31496062992125984"/>
  <pageSetup horizontalDpi="120" verticalDpi="120" orientation="landscape" paperSize="9" scale="80" r:id="rId1"/>
  <headerFooter alignWithMargins="0">
    <oddFooter>&amp;CPágina &amp;P de &amp;N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daniela_2058</dc:creator>
  <cp:keywords/>
  <dc:description/>
  <cp:lastModifiedBy>Elaine 2014</cp:lastModifiedBy>
  <cp:lastPrinted>2015-10-26T18:03:58Z</cp:lastPrinted>
  <dcterms:created xsi:type="dcterms:W3CDTF">2007-06-01T23:38:19Z</dcterms:created>
  <dcterms:modified xsi:type="dcterms:W3CDTF">2015-11-10T17:21:18Z</dcterms:modified>
  <cp:category/>
  <cp:version/>
  <cp:contentType/>
  <cp:contentStatus/>
</cp:coreProperties>
</file>